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75" windowWidth="18885" windowHeight="11895" tabRatio="341" activeTab="1"/>
  </bookViews>
  <sheets>
    <sheet name="BCcoso" sheetId="1" r:id="rId1"/>
    <sheet name="BCTonghop" sheetId="2" r:id="rId2"/>
    <sheet name="CopyBCTonghop" sheetId="3" r:id="rId3"/>
  </sheets>
  <definedNames>
    <definedName name="_xlnm._FilterDatabase" localSheetId="0" hidden="1">BCcoso!$A$3:$BB$8</definedName>
    <definedName name="_xlnm.Print_Area" localSheetId="1">BCTonghop!$A$1:$D$235</definedName>
    <definedName name="_xlnm.Print_Titles" localSheetId="1">BCTonghop!$9:$9</definedName>
  </definedNames>
  <calcPr calcId="144525"/>
</workbook>
</file>

<file path=xl/calcChain.xml><?xml version="1.0" encoding="utf-8"?>
<calcChain xmlns="http://schemas.openxmlformats.org/spreadsheetml/2006/main">
  <c r="D71" i="2" l="1"/>
  <c r="D72" i="2" s="1"/>
  <c r="D70" i="2"/>
  <c r="D65" i="2"/>
  <c r="D43" i="2"/>
  <c r="N308" i="1"/>
  <c r="M308" i="1"/>
  <c r="D41" i="2"/>
  <c r="D60" i="2"/>
  <c r="D58" i="2"/>
  <c r="D55" i="2"/>
  <c r="D56" i="2"/>
  <c r="D57" i="2"/>
  <c r="D49" i="2"/>
  <c r="O308" i="1"/>
  <c r="AC308" i="1"/>
  <c r="AB308" i="1"/>
  <c r="AA308" i="1"/>
  <c r="Z308" i="1"/>
  <c r="FL4" i="3"/>
  <c r="FK4" i="3"/>
  <c r="FJ4" i="3"/>
  <c r="FI4" i="3"/>
  <c r="FH4" i="3"/>
  <c r="FG4" i="3"/>
  <c r="FF4" i="3"/>
  <c r="FE4" i="3"/>
  <c r="FD4" i="3"/>
  <c r="FC4" i="3"/>
  <c r="FB4" i="3"/>
  <c r="FA4" i="3"/>
  <c r="EZ4" i="3"/>
  <c r="EY4" i="3"/>
  <c r="EX4" i="3"/>
  <c r="EW4" i="3"/>
  <c r="EV4" i="3"/>
  <c r="EU4" i="3"/>
  <c r="ET4" i="3"/>
  <c r="ES4" i="3"/>
  <c r="ER4" i="3"/>
  <c r="EQ4" i="3"/>
  <c r="EP4" i="3"/>
  <c r="EO4" i="3"/>
  <c r="EN4" i="3"/>
  <c r="EM4" i="3"/>
  <c r="EL4" i="3"/>
  <c r="EK4" i="3"/>
  <c r="EJ4" i="3"/>
  <c r="EI4" i="3"/>
  <c r="EH4" i="3"/>
  <c r="EG4" i="3"/>
  <c r="EF4" i="3"/>
  <c r="EE4" i="3"/>
  <c r="ED4" i="3"/>
  <c r="EC4" i="3"/>
  <c r="EB4" i="3"/>
  <c r="EA4" i="3"/>
  <c r="DZ4" i="3"/>
  <c r="DY4" i="3"/>
  <c r="DX4" i="3"/>
  <c r="DW4" i="3"/>
  <c r="DV4" i="3"/>
  <c r="DU4" i="3"/>
  <c r="DT4" i="3"/>
  <c r="DS4" i="3"/>
  <c r="DR4" i="3"/>
  <c r="DQ4" i="3"/>
  <c r="DP4" i="3"/>
  <c r="CS4" i="3"/>
  <c r="CR4" i="3"/>
  <c r="CQ4" i="3"/>
  <c r="CP4" i="3"/>
  <c r="CO4" i="3"/>
  <c r="CN4" i="3"/>
  <c r="BY4" i="3"/>
  <c r="BX4" i="3"/>
  <c r="BW4" i="3"/>
  <c r="AG4" i="3"/>
  <c r="AF4" i="3"/>
  <c r="AE4" i="3"/>
  <c r="A14" i="1"/>
  <c r="BS13" i="1"/>
  <c r="BR13" i="1"/>
  <c r="BQ13" i="1"/>
  <c r="BP13" i="1"/>
  <c r="BO13" i="1"/>
  <c r="BN13" i="1"/>
  <c r="BM13" i="1"/>
  <c r="BL13" i="1"/>
  <c r="BK13" i="1"/>
  <c r="BJ13" i="1"/>
  <c r="BI13" i="1"/>
  <c r="BH13" i="1"/>
  <c r="A13" i="1"/>
  <c r="BS12" i="1"/>
  <c r="BR12" i="1"/>
  <c r="BQ12" i="1"/>
  <c r="BP12" i="1"/>
  <c r="BO12" i="1"/>
  <c r="BN12" i="1"/>
  <c r="BM12" i="1"/>
  <c r="BL12" i="1"/>
  <c r="BK12" i="1"/>
  <c r="BJ12" i="1"/>
  <c r="BI12" i="1"/>
  <c r="BH12" i="1"/>
  <c r="A12" i="1"/>
  <c r="BS11" i="1"/>
  <c r="BR11" i="1"/>
  <c r="BQ11" i="1"/>
  <c r="BP11" i="1"/>
  <c r="BO11" i="1"/>
  <c r="BN11" i="1"/>
  <c r="BM11" i="1"/>
  <c r="BL11" i="1"/>
  <c r="BK11" i="1"/>
  <c r="BJ11" i="1"/>
  <c r="BI11" i="1"/>
  <c r="BH11" i="1"/>
  <c r="A11" i="1"/>
  <c r="BS10" i="1"/>
  <c r="BR10" i="1"/>
  <c r="BQ10" i="1"/>
  <c r="BP10" i="1"/>
  <c r="BO10" i="1"/>
  <c r="BN10" i="1"/>
  <c r="BM10" i="1"/>
  <c r="BL10" i="1"/>
  <c r="BK10" i="1"/>
  <c r="BJ10" i="1"/>
  <c r="BI10" i="1"/>
  <c r="BH10" i="1"/>
  <c r="A10" i="1"/>
  <c r="BS9" i="1"/>
  <c r="BR9" i="1"/>
  <c r="BQ9" i="1"/>
  <c r="BP9" i="1"/>
  <c r="BO9" i="1"/>
  <c r="BN9" i="1"/>
  <c r="BM9" i="1"/>
  <c r="BL9" i="1"/>
  <c r="BK9" i="1"/>
  <c r="BJ9" i="1"/>
  <c r="BI9" i="1"/>
  <c r="BH9" i="1"/>
  <c r="A9" i="1"/>
  <c r="A4" i="3"/>
  <c r="D42" i="2" l="1"/>
  <c r="D44" i="2"/>
  <c r="BS306" i="1"/>
  <c r="BR306" i="1"/>
  <c r="BQ306" i="1"/>
  <c r="BP306" i="1"/>
  <c r="BO306" i="1"/>
  <c r="BN306" i="1"/>
  <c r="BM306" i="1"/>
  <c r="BL306" i="1"/>
  <c r="BK306" i="1"/>
  <c r="BJ306" i="1"/>
  <c r="BI306" i="1"/>
  <c r="BH306" i="1"/>
  <c r="A306" i="1"/>
  <c r="BS305" i="1"/>
  <c r="BR305" i="1"/>
  <c r="BQ305" i="1"/>
  <c r="BP305" i="1"/>
  <c r="BO305" i="1"/>
  <c r="BN305" i="1"/>
  <c r="BM305" i="1"/>
  <c r="BL305" i="1"/>
  <c r="BK305" i="1"/>
  <c r="BJ305" i="1"/>
  <c r="BI305" i="1"/>
  <c r="BH305" i="1"/>
  <c r="A305" i="1"/>
  <c r="BS304" i="1"/>
  <c r="BR304" i="1"/>
  <c r="BQ304" i="1"/>
  <c r="BP304" i="1"/>
  <c r="BO304" i="1"/>
  <c r="BN304" i="1"/>
  <c r="BM304" i="1"/>
  <c r="BL304" i="1"/>
  <c r="BK304" i="1"/>
  <c r="BJ304" i="1"/>
  <c r="BI304" i="1"/>
  <c r="BH304" i="1"/>
  <c r="A304" i="1"/>
  <c r="BS303" i="1"/>
  <c r="BR303" i="1"/>
  <c r="BQ303" i="1"/>
  <c r="BP303" i="1"/>
  <c r="BO303" i="1"/>
  <c r="BN303" i="1"/>
  <c r="BM303" i="1"/>
  <c r="BL303" i="1"/>
  <c r="BK303" i="1"/>
  <c r="BJ303" i="1"/>
  <c r="BI303" i="1"/>
  <c r="BH303" i="1"/>
  <c r="A303" i="1"/>
  <c r="BS302" i="1"/>
  <c r="BR302" i="1"/>
  <c r="BQ302" i="1"/>
  <c r="BP302" i="1"/>
  <c r="BO302" i="1"/>
  <c r="BN302" i="1"/>
  <c r="BM302" i="1"/>
  <c r="BL302" i="1"/>
  <c r="BK302" i="1"/>
  <c r="BJ302" i="1"/>
  <c r="BI302" i="1"/>
  <c r="BH302" i="1"/>
  <c r="A302" i="1"/>
  <c r="BS301" i="1"/>
  <c r="BR301" i="1"/>
  <c r="BQ301" i="1"/>
  <c r="BP301" i="1"/>
  <c r="BO301" i="1"/>
  <c r="BN301" i="1"/>
  <c r="BM301" i="1"/>
  <c r="BL301" i="1"/>
  <c r="BK301" i="1"/>
  <c r="BJ301" i="1"/>
  <c r="BI301" i="1"/>
  <c r="BH301" i="1"/>
  <c r="A301" i="1"/>
  <c r="BS300" i="1"/>
  <c r="BR300" i="1"/>
  <c r="BQ300" i="1"/>
  <c r="BP300" i="1"/>
  <c r="BO300" i="1"/>
  <c r="BN300" i="1"/>
  <c r="BM300" i="1"/>
  <c r="BL300" i="1"/>
  <c r="BK300" i="1"/>
  <c r="BJ300" i="1"/>
  <c r="BI300" i="1"/>
  <c r="BH300" i="1"/>
  <c r="A300" i="1"/>
  <c r="BS299" i="1"/>
  <c r="BR299" i="1"/>
  <c r="BQ299" i="1"/>
  <c r="BP299" i="1"/>
  <c r="BO299" i="1"/>
  <c r="BN299" i="1"/>
  <c r="BM299" i="1"/>
  <c r="BL299" i="1"/>
  <c r="BK299" i="1"/>
  <c r="BJ299" i="1"/>
  <c r="BI299" i="1"/>
  <c r="BH299" i="1"/>
  <c r="A299" i="1"/>
  <c r="BS298" i="1"/>
  <c r="BR298" i="1"/>
  <c r="BQ298" i="1"/>
  <c r="BP298" i="1"/>
  <c r="BO298" i="1"/>
  <c r="BN298" i="1"/>
  <c r="BM298" i="1"/>
  <c r="BL298" i="1"/>
  <c r="BK298" i="1"/>
  <c r="BJ298" i="1"/>
  <c r="BI298" i="1"/>
  <c r="BH298" i="1"/>
  <c r="A298" i="1"/>
  <c r="BS297" i="1"/>
  <c r="BR297" i="1"/>
  <c r="BQ297" i="1"/>
  <c r="BP297" i="1"/>
  <c r="BO297" i="1"/>
  <c r="BN297" i="1"/>
  <c r="BM297" i="1"/>
  <c r="BL297" i="1"/>
  <c r="BK297" i="1"/>
  <c r="BJ297" i="1"/>
  <c r="BI297" i="1"/>
  <c r="BH297" i="1"/>
  <c r="A297" i="1"/>
  <c r="BS296" i="1"/>
  <c r="BR296" i="1"/>
  <c r="BQ296" i="1"/>
  <c r="BP296" i="1"/>
  <c r="BO296" i="1"/>
  <c r="BN296" i="1"/>
  <c r="BM296" i="1"/>
  <c r="BL296" i="1"/>
  <c r="BK296" i="1"/>
  <c r="BJ296" i="1"/>
  <c r="BI296" i="1"/>
  <c r="BH296" i="1"/>
  <c r="A296" i="1"/>
  <c r="BS295" i="1"/>
  <c r="BR295" i="1"/>
  <c r="BQ295" i="1"/>
  <c r="BP295" i="1"/>
  <c r="BO295" i="1"/>
  <c r="BN295" i="1"/>
  <c r="BM295" i="1"/>
  <c r="BL295" i="1"/>
  <c r="BK295" i="1"/>
  <c r="BJ295" i="1"/>
  <c r="BI295" i="1"/>
  <c r="BH295" i="1"/>
  <c r="A295" i="1"/>
  <c r="BS294" i="1"/>
  <c r="BR294" i="1"/>
  <c r="BQ294" i="1"/>
  <c r="BP294" i="1"/>
  <c r="BO294" i="1"/>
  <c r="BN294" i="1"/>
  <c r="BM294" i="1"/>
  <c r="BL294" i="1"/>
  <c r="BK294" i="1"/>
  <c r="BJ294" i="1"/>
  <c r="BI294" i="1"/>
  <c r="BH294" i="1"/>
  <c r="A294" i="1"/>
  <c r="BS293" i="1"/>
  <c r="BR293" i="1"/>
  <c r="BQ293" i="1"/>
  <c r="BP293" i="1"/>
  <c r="BO293" i="1"/>
  <c r="BN293" i="1"/>
  <c r="BM293" i="1"/>
  <c r="BL293" i="1"/>
  <c r="BK293" i="1"/>
  <c r="BJ293" i="1"/>
  <c r="BI293" i="1"/>
  <c r="BH293" i="1"/>
  <c r="A293" i="1"/>
  <c r="BS292" i="1"/>
  <c r="BR292" i="1"/>
  <c r="BQ292" i="1"/>
  <c r="BP292" i="1"/>
  <c r="BO292" i="1"/>
  <c r="BN292" i="1"/>
  <c r="BM292" i="1"/>
  <c r="BL292" i="1"/>
  <c r="BK292" i="1"/>
  <c r="BJ292" i="1"/>
  <c r="BI292" i="1"/>
  <c r="BH292" i="1"/>
  <c r="A292" i="1"/>
  <c r="BS291" i="1"/>
  <c r="BR291" i="1"/>
  <c r="BQ291" i="1"/>
  <c r="BP291" i="1"/>
  <c r="BO291" i="1"/>
  <c r="BN291" i="1"/>
  <c r="BM291" i="1"/>
  <c r="BL291" i="1"/>
  <c r="BK291" i="1"/>
  <c r="BJ291" i="1"/>
  <c r="BI291" i="1"/>
  <c r="BH291" i="1"/>
  <c r="A291" i="1"/>
  <c r="BS290" i="1"/>
  <c r="BR290" i="1"/>
  <c r="BQ290" i="1"/>
  <c r="BP290" i="1"/>
  <c r="BO290" i="1"/>
  <c r="BN290" i="1"/>
  <c r="BM290" i="1"/>
  <c r="BL290" i="1"/>
  <c r="BK290" i="1"/>
  <c r="BJ290" i="1"/>
  <c r="BI290" i="1"/>
  <c r="BH290" i="1"/>
  <c r="A290" i="1"/>
  <c r="BS289" i="1"/>
  <c r="BR289" i="1"/>
  <c r="BQ289" i="1"/>
  <c r="BP289" i="1"/>
  <c r="BO289" i="1"/>
  <c r="BN289" i="1"/>
  <c r="BM289" i="1"/>
  <c r="BL289" i="1"/>
  <c r="BK289" i="1"/>
  <c r="BJ289" i="1"/>
  <c r="BI289" i="1"/>
  <c r="BH289" i="1"/>
  <c r="A289" i="1"/>
  <c r="BS288" i="1"/>
  <c r="BR288" i="1"/>
  <c r="BQ288" i="1"/>
  <c r="BP288" i="1"/>
  <c r="BO288" i="1"/>
  <c r="BN288" i="1"/>
  <c r="BM288" i="1"/>
  <c r="BL288" i="1"/>
  <c r="BK288" i="1"/>
  <c r="BJ288" i="1"/>
  <c r="BI288" i="1"/>
  <c r="BH288" i="1"/>
  <c r="A288" i="1"/>
  <c r="BS287" i="1"/>
  <c r="BR287" i="1"/>
  <c r="BQ287" i="1"/>
  <c r="BP287" i="1"/>
  <c r="BO287" i="1"/>
  <c r="BN287" i="1"/>
  <c r="BM287" i="1"/>
  <c r="BL287" i="1"/>
  <c r="BK287" i="1"/>
  <c r="BJ287" i="1"/>
  <c r="BI287" i="1"/>
  <c r="BH287" i="1"/>
  <c r="A287" i="1"/>
  <c r="BS286" i="1"/>
  <c r="BR286" i="1"/>
  <c r="BQ286" i="1"/>
  <c r="BP286" i="1"/>
  <c r="BO286" i="1"/>
  <c r="BN286" i="1"/>
  <c r="BM286" i="1"/>
  <c r="BL286" i="1"/>
  <c r="BK286" i="1"/>
  <c r="BJ286" i="1"/>
  <c r="BI286" i="1"/>
  <c r="BH286" i="1"/>
  <c r="A286" i="1"/>
  <c r="BS285" i="1"/>
  <c r="BR285" i="1"/>
  <c r="BQ285" i="1"/>
  <c r="BP285" i="1"/>
  <c r="BO285" i="1"/>
  <c r="BN285" i="1"/>
  <c r="BM285" i="1"/>
  <c r="BL285" i="1"/>
  <c r="BK285" i="1"/>
  <c r="BJ285" i="1"/>
  <c r="BI285" i="1"/>
  <c r="BH285" i="1"/>
  <c r="A285" i="1"/>
  <c r="BS284" i="1"/>
  <c r="BR284" i="1"/>
  <c r="BQ284" i="1"/>
  <c r="BP284" i="1"/>
  <c r="BO284" i="1"/>
  <c r="BN284" i="1"/>
  <c r="BM284" i="1"/>
  <c r="BL284" i="1"/>
  <c r="BK284" i="1"/>
  <c r="BJ284" i="1"/>
  <c r="BI284" i="1"/>
  <c r="BH284" i="1"/>
  <c r="A284" i="1"/>
  <c r="BS283" i="1"/>
  <c r="BR283" i="1"/>
  <c r="BQ283" i="1"/>
  <c r="BP283" i="1"/>
  <c r="BO283" i="1"/>
  <c r="BN283" i="1"/>
  <c r="BM283" i="1"/>
  <c r="BL283" i="1"/>
  <c r="BK283" i="1"/>
  <c r="BJ283" i="1"/>
  <c r="BI283" i="1"/>
  <c r="BH283" i="1"/>
  <c r="A283" i="1"/>
  <c r="BS282" i="1"/>
  <c r="BR282" i="1"/>
  <c r="BQ282" i="1"/>
  <c r="BP282" i="1"/>
  <c r="BO282" i="1"/>
  <c r="BN282" i="1"/>
  <c r="BM282" i="1"/>
  <c r="BL282" i="1"/>
  <c r="BK282" i="1"/>
  <c r="BJ282" i="1"/>
  <c r="BI282" i="1"/>
  <c r="BH282" i="1"/>
  <c r="A282" i="1"/>
  <c r="BS281" i="1"/>
  <c r="BR281" i="1"/>
  <c r="BQ281" i="1"/>
  <c r="BP281" i="1"/>
  <c r="BO281" i="1"/>
  <c r="BN281" i="1"/>
  <c r="BM281" i="1"/>
  <c r="BL281" i="1"/>
  <c r="BK281" i="1"/>
  <c r="BJ281" i="1"/>
  <c r="BI281" i="1"/>
  <c r="BH281" i="1"/>
  <c r="A281" i="1"/>
  <c r="BS280" i="1"/>
  <c r="BR280" i="1"/>
  <c r="BQ280" i="1"/>
  <c r="BP280" i="1"/>
  <c r="BO280" i="1"/>
  <c r="BN280" i="1"/>
  <c r="BM280" i="1"/>
  <c r="BL280" i="1"/>
  <c r="BK280" i="1"/>
  <c r="BJ280" i="1"/>
  <c r="BI280" i="1"/>
  <c r="BH280" i="1"/>
  <c r="A280" i="1"/>
  <c r="BS279" i="1"/>
  <c r="BR279" i="1"/>
  <c r="BQ279" i="1"/>
  <c r="BP279" i="1"/>
  <c r="BO279" i="1"/>
  <c r="BN279" i="1"/>
  <c r="BM279" i="1"/>
  <c r="BL279" i="1"/>
  <c r="BK279" i="1"/>
  <c r="BJ279" i="1"/>
  <c r="BI279" i="1"/>
  <c r="BH279" i="1"/>
  <c r="A279" i="1"/>
  <c r="BS278" i="1"/>
  <c r="BR278" i="1"/>
  <c r="BQ278" i="1"/>
  <c r="BP278" i="1"/>
  <c r="BO278" i="1"/>
  <c r="BN278" i="1"/>
  <c r="BM278" i="1"/>
  <c r="BL278" i="1"/>
  <c r="BK278" i="1"/>
  <c r="BJ278" i="1"/>
  <c r="BI278" i="1"/>
  <c r="BH278" i="1"/>
  <c r="A278" i="1"/>
  <c r="BS277" i="1"/>
  <c r="BR277" i="1"/>
  <c r="BQ277" i="1"/>
  <c r="BP277" i="1"/>
  <c r="BO277" i="1"/>
  <c r="BN277" i="1"/>
  <c r="BM277" i="1"/>
  <c r="BL277" i="1"/>
  <c r="BK277" i="1"/>
  <c r="BJ277" i="1"/>
  <c r="BI277" i="1"/>
  <c r="BH277" i="1"/>
  <c r="A277" i="1"/>
  <c r="BS276" i="1"/>
  <c r="BR276" i="1"/>
  <c r="BQ276" i="1"/>
  <c r="BP276" i="1"/>
  <c r="BO276" i="1"/>
  <c r="BN276" i="1"/>
  <c r="BM276" i="1"/>
  <c r="BL276" i="1"/>
  <c r="BK276" i="1"/>
  <c r="BJ276" i="1"/>
  <c r="BI276" i="1"/>
  <c r="BH276" i="1"/>
  <c r="A276" i="1"/>
  <c r="BS275" i="1"/>
  <c r="BR275" i="1"/>
  <c r="BQ275" i="1"/>
  <c r="BP275" i="1"/>
  <c r="BO275" i="1"/>
  <c r="BN275" i="1"/>
  <c r="BM275" i="1"/>
  <c r="BL275" i="1"/>
  <c r="BK275" i="1"/>
  <c r="BJ275" i="1"/>
  <c r="BI275" i="1"/>
  <c r="BH275" i="1"/>
  <c r="A275" i="1"/>
  <c r="BS274" i="1"/>
  <c r="BR274" i="1"/>
  <c r="BQ274" i="1"/>
  <c r="BP274" i="1"/>
  <c r="BO274" i="1"/>
  <c r="BN274" i="1"/>
  <c r="BM274" i="1"/>
  <c r="BL274" i="1"/>
  <c r="BK274" i="1"/>
  <c r="BJ274" i="1"/>
  <c r="BI274" i="1"/>
  <c r="BH274" i="1"/>
  <c r="A274" i="1"/>
  <c r="BS273" i="1"/>
  <c r="BR273" i="1"/>
  <c r="BQ273" i="1"/>
  <c r="BP273" i="1"/>
  <c r="BO273" i="1"/>
  <c r="BN273" i="1"/>
  <c r="BM273" i="1"/>
  <c r="BL273" i="1"/>
  <c r="BK273" i="1"/>
  <c r="BJ273" i="1"/>
  <c r="BI273" i="1"/>
  <c r="BH273" i="1"/>
  <c r="A273" i="1"/>
  <c r="BS272" i="1"/>
  <c r="BR272" i="1"/>
  <c r="BQ272" i="1"/>
  <c r="BP272" i="1"/>
  <c r="BO272" i="1"/>
  <c r="BN272" i="1"/>
  <c r="BM272" i="1"/>
  <c r="BL272" i="1"/>
  <c r="BK272" i="1"/>
  <c r="BJ272" i="1"/>
  <c r="BI272" i="1"/>
  <c r="BH272" i="1"/>
  <c r="A272" i="1"/>
  <c r="BS271" i="1"/>
  <c r="BR271" i="1"/>
  <c r="BQ271" i="1"/>
  <c r="BP271" i="1"/>
  <c r="BO271" i="1"/>
  <c r="BN271" i="1"/>
  <c r="BM271" i="1"/>
  <c r="BL271" i="1"/>
  <c r="BK271" i="1"/>
  <c r="BJ271" i="1"/>
  <c r="BI271" i="1"/>
  <c r="BH271" i="1"/>
  <c r="A271" i="1"/>
  <c r="BS270" i="1"/>
  <c r="BR270" i="1"/>
  <c r="BQ270" i="1"/>
  <c r="BP270" i="1"/>
  <c r="BO270" i="1"/>
  <c r="BN270" i="1"/>
  <c r="BM270" i="1"/>
  <c r="BL270" i="1"/>
  <c r="BK270" i="1"/>
  <c r="BJ270" i="1"/>
  <c r="BI270" i="1"/>
  <c r="BH270" i="1"/>
  <c r="A270" i="1"/>
  <c r="BS269" i="1"/>
  <c r="BR269" i="1"/>
  <c r="BQ269" i="1"/>
  <c r="BP269" i="1"/>
  <c r="BO269" i="1"/>
  <c r="BN269" i="1"/>
  <c r="BM269" i="1"/>
  <c r="BL269" i="1"/>
  <c r="BK269" i="1"/>
  <c r="BJ269" i="1"/>
  <c r="BI269" i="1"/>
  <c r="BH269" i="1"/>
  <c r="A269" i="1"/>
  <c r="BS268" i="1"/>
  <c r="BR268" i="1"/>
  <c r="BQ268" i="1"/>
  <c r="BP268" i="1"/>
  <c r="BO268" i="1"/>
  <c r="BN268" i="1"/>
  <c r="BM268" i="1"/>
  <c r="BL268" i="1"/>
  <c r="BK268" i="1"/>
  <c r="BJ268" i="1"/>
  <c r="BI268" i="1"/>
  <c r="BH268" i="1"/>
  <c r="A268" i="1"/>
  <c r="BS267" i="1"/>
  <c r="BR267" i="1"/>
  <c r="BQ267" i="1"/>
  <c r="BP267" i="1"/>
  <c r="BO267" i="1"/>
  <c r="BN267" i="1"/>
  <c r="BM267" i="1"/>
  <c r="BL267" i="1"/>
  <c r="BK267" i="1"/>
  <c r="BJ267" i="1"/>
  <c r="BI267" i="1"/>
  <c r="BH267" i="1"/>
  <c r="A267" i="1"/>
  <c r="BS266" i="1"/>
  <c r="BR266" i="1"/>
  <c r="BQ266" i="1"/>
  <c r="BP266" i="1"/>
  <c r="BO266" i="1"/>
  <c r="BN266" i="1"/>
  <c r="BM266" i="1"/>
  <c r="BL266" i="1"/>
  <c r="BK266" i="1"/>
  <c r="BJ266" i="1"/>
  <c r="BI266" i="1"/>
  <c r="BH266" i="1"/>
  <c r="A266" i="1"/>
  <c r="BS265" i="1"/>
  <c r="BR265" i="1"/>
  <c r="BQ265" i="1"/>
  <c r="BP265" i="1"/>
  <c r="BO265" i="1"/>
  <c r="BN265" i="1"/>
  <c r="BM265" i="1"/>
  <c r="BL265" i="1"/>
  <c r="BK265" i="1"/>
  <c r="BJ265" i="1"/>
  <c r="BI265" i="1"/>
  <c r="BH265" i="1"/>
  <c r="A265" i="1"/>
  <c r="BS264" i="1"/>
  <c r="BR264" i="1"/>
  <c r="BQ264" i="1"/>
  <c r="BP264" i="1"/>
  <c r="BO264" i="1"/>
  <c r="BN264" i="1"/>
  <c r="BM264" i="1"/>
  <c r="BL264" i="1"/>
  <c r="BK264" i="1"/>
  <c r="BJ264" i="1"/>
  <c r="BI264" i="1"/>
  <c r="BH264" i="1"/>
  <c r="A264" i="1"/>
  <c r="BS263" i="1"/>
  <c r="BR263" i="1"/>
  <c r="BQ263" i="1"/>
  <c r="BP263" i="1"/>
  <c r="BO263" i="1"/>
  <c r="BN263" i="1"/>
  <c r="BM263" i="1"/>
  <c r="BL263" i="1"/>
  <c r="BK263" i="1"/>
  <c r="BJ263" i="1"/>
  <c r="BI263" i="1"/>
  <c r="BH263" i="1"/>
  <c r="A263" i="1"/>
  <c r="BS262" i="1"/>
  <c r="BR262" i="1"/>
  <c r="BQ262" i="1"/>
  <c r="BP262" i="1"/>
  <c r="BO262" i="1"/>
  <c r="BN262" i="1"/>
  <c r="BM262" i="1"/>
  <c r="BL262" i="1"/>
  <c r="BK262" i="1"/>
  <c r="BJ262" i="1"/>
  <c r="BI262" i="1"/>
  <c r="BH262" i="1"/>
  <c r="A262" i="1"/>
  <c r="BS261" i="1"/>
  <c r="BR261" i="1"/>
  <c r="BQ261" i="1"/>
  <c r="BP261" i="1"/>
  <c r="BO261" i="1"/>
  <c r="BN261" i="1"/>
  <c r="BM261" i="1"/>
  <c r="BL261" i="1"/>
  <c r="BK261" i="1"/>
  <c r="BJ261" i="1"/>
  <c r="BI261" i="1"/>
  <c r="BH261" i="1"/>
  <c r="A261" i="1"/>
  <c r="BS260" i="1"/>
  <c r="BR260" i="1"/>
  <c r="BQ260" i="1"/>
  <c r="BP260" i="1"/>
  <c r="BO260" i="1"/>
  <c r="BN260" i="1"/>
  <c r="BM260" i="1"/>
  <c r="BL260" i="1"/>
  <c r="BK260" i="1"/>
  <c r="BJ260" i="1"/>
  <c r="BI260" i="1"/>
  <c r="BH260" i="1"/>
  <c r="A260" i="1"/>
  <c r="BS259" i="1"/>
  <c r="BR259" i="1"/>
  <c r="BQ259" i="1"/>
  <c r="BP259" i="1"/>
  <c r="BO259" i="1"/>
  <c r="BN259" i="1"/>
  <c r="BM259" i="1"/>
  <c r="BL259" i="1"/>
  <c r="BK259" i="1"/>
  <c r="BJ259" i="1"/>
  <c r="BI259" i="1"/>
  <c r="BH259" i="1"/>
  <c r="A259" i="1"/>
  <c r="BS258" i="1"/>
  <c r="BR258" i="1"/>
  <c r="BQ258" i="1"/>
  <c r="BP258" i="1"/>
  <c r="BO258" i="1"/>
  <c r="BN258" i="1"/>
  <c r="BM258" i="1"/>
  <c r="BL258" i="1"/>
  <c r="BK258" i="1"/>
  <c r="BJ258" i="1"/>
  <c r="BI258" i="1"/>
  <c r="BH258" i="1"/>
  <c r="A258" i="1"/>
  <c r="BS257" i="1"/>
  <c r="BR257" i="1"/>
  <c r="BQ257" i="1"/>
  <c r="BP257" i="1"/>
  <c r="BO257" i="1"/>
  <c r="BN257" i="1"/>
  <c r="BM257" i="1"/>
  <c r="BL257" i="1"/>
  <c r="BK257" i="1"/>
  <c r="BJ257" i="1"/>
  <c r="BI257" i="1"/>
  <c r="BH257" i="1"/>
  <c r="A257" i="1"/>
  <c r="BS256" i="1"/>
  <c r="BR256" i="1"/>
  <c r="BQ256" i="1"/>
  <c r="BP256" i="1"/>
  <c r="BO256" i="1"/>
  <c r="BN256" i="1"/>
  <c r="BM256" i="1"/>
  <c r="BL256" i="1"/>
  <c r="BK256" i="1"/>
  <c r="BJ256" i="1"/>
  <c r="BI256" i="1"/>
  <c r="BH256" i="1"/>
  <c r="A256" i="1"/>
  <c r="BS255" i="1"/>
  <c r="BR255" i="1"/>
  <c r="BQ255" i="1"/>
  <c r="BP255" i="1"/>
  <c r="BO255" i="1"/>
  <c r="BN255" i="1"/>
  <c r="BM255" i="1"/>
  <c r="BL255" i="1"/>
  <c r="BK255" i="1"/>
  <c r="BJ255" i="1"/>
  <c r="BI255" i="1"/>
  <c r="BH255" i="1"/>
  <c r="A255" i="1"/>
  <c r="BS254" i="1"/>
  <c r="BR254" i="1"/>
  <c r="BQ254" i="1"/>
  <c r="BP254" i="1"/>
  <c r="BO254" i="1"/>
  <c r="BN254" i="1"/>
  <c r="BM254" i="1"/>
  <c r="BL254" i="1"/>
  <c r="BK254" i="1"/>
  <c r="BJ254" i="1"/>
  <c r="BI254" i="1"/>
  <c r="BH254" i="1"/>
  <c r="A254" i="1"/>
  <c r="BS253" i="1"/>
  <c r="BR253" i="1"/>
  <c r="BQ253" i="1"/>
  <c r="BP253" i="1"/>
  <c r="BO253" i="1"/>
  <c r="BN253" i="1"/>
  <c r="BM253" i="1"/>
  <c r="BL253" i="1"/>
  <c r="BK253" i="1"/>
  <c r="BJ253" i="1"/>
  <c r="BI253" i="1"/>
  <c r="BH253" i="1"/>
  <c r="A253" i="1"/>
  <c r="BS252" i="1"/>
  <c r="BR252" i="1"/>
  <c r="BQ252" i="1"/>
  <c r="BP252" i="1"/>
  <c r="BO252" i="1"/>
  <c r="BN252" i="1"/>
  <c r="BM252" i="1"/>
  <c r="BL252" i="1"/>
  <c r="BK252" i="1"/>
  <c r="BJ252" i="1"/>
  <c r="BI252" i="1"/>
  <c r="BH252" i="1"/>
  <c r="A252" i="1"/>
  <c r="BS251" i="1"/>
  <c r="BR251" i="1"/>
  <c r="BQ251" i="1"/>
  <c r="BP251" i="1"/>
  <c r="BO251" i="1"/>
  <c r="BN251" i="1"/>
  <c r="BM251" i="1"/>
  <c r="BL251" i="1"/>
  <c r="BK251" i="1"/>
  <c r="BJ251" i="1"/>
  <c r="BI251" i="1"/>
  <c r="BH251" i="1"/>
  <c r="A251" i="1"/>
  <c r="BS250" i="1"/>
  <c r="BR250" i="1"/>
  <c r="BQ250" i="1"/>
  <c r="BP250" i="1"/>
  <c r="BO250" i="1"/>
  <c r="BN250" i="1"/>
  <c r="BM250" i="1"/>
  <c r="BL250" i="1"/>
  <c r="BK250" i="1"/>
  <c r="BJ250" i="1"/>
  <c r="BI250" i="1"/>
  <c r="BH250" i="1"/>
  <c r="A250" i="1"/>
  <c r="BS249" i="1"/>
  <c r="BR249" i="1"/>
  <c r="BQ249" i="1"/>
  <c r="BP249" i="1"/>
  <c r="BO249" i="1"/>
  <c r="BN249" i="1"/>
  <c r="BM249" i="1"/>
  <c r="BL249" i="1"/>
  <c r="BK249" i="1"/>
  <c r="BJ249" i="1"/>
  <c r="BI249" i="1"/>
  <c r="BH249" i="1"/>
  <c r="A249" i="1"/>
  <c r="BS248" i="1"/>
  <c r="BR248" i="1"/>
  <c r="BQ248" i="1"/>
  <c r="BP248" i="1"/>
  <c r="BO248" i="1"/>
  <c r="BN248" i="1"/>
  <c r="BM248" i="1"/>
  <c r="BL248" i="1"/>
  <c r="BK248" i="1"/>
  <c r="BJ248" i="1"/>
  <c r="BI248" i="1"/>
  <c r="BH248" i="1"/>
  <c r="A248" i="1"/>
  <c r="BS247" i="1"/>
  <c r="BR247" i="1"/>
  <c r="BQ247" i="1"/>
  <c r="BP247" i="1"/>
  <c r="BO247" i="1"/>
  <c r="BN247" i="1"/>
  <c r="BM247" i="1"/>
  <c r="BL247" i="1"/>
  <c r="BK247" i="1"/>
  <c r="BJ247" i="1"/>
  <c r="BI247" i="1"/>
  <c r="BH247" i="1"/>
  <c r="A247" i="1"/>
  <c r="BS246" i="1"/>
  <c r="BR246" i="1"/>
  <c r="BQ246" i="1"/>
  <c r="BP246" i="1"/>
  <c r="BO246" i="1"/>
  <c r="BN246" i="1"/>
  <c r="BM246" i="1"/>
  <c r="BL246" i="1"/>
  <c r="BK246" i="1"/>
  <c r="BJ246" i="1"/>
  <c r="BI246" i="1"/>
  <c r="BH246" i="1"/>
  <c r="A246" i="1"/>
  <c r="BS245" i="1"/>
  <c r="BR245" i="1"/>
  <c r="BQ245" i="1"/>
  <c r="BP245" i="1"/>
  <c r="BO245" i="1"/>
  <c r="BN245" i="1"/>
  <c r="BM245" i="1"/>
  <c r="BL245" i="1"/>
  <c r="BK245" i="1"/>
  <c r="BJ245" i="1"/>
  <c r="BI245" i="1"/>
  <c r="BH245" i="1"/>
  <c r="A245" i="1"/>
  <c r="BS244" i="1"/>
  <c r="BR244" i="1"/>
  <c r="BQ244" i="1"/>
  <c r="BP244" i="1"/>
  <c r="BO244" i="1"/>
  <c r="BN244" i="1"/>
  <c r="BM244" i="1"/>
  <c r="BL244" i="1"/>
  <c r="BK244" i="1"/>
  <c r="BJ244" i="1"/>
  <c r="BI244" i="1"/>
  <c r="BH244" i="1"/>
  <c r="A244" i="1"/>
  <c r="BS243" i="1"/>
  <c r="BR243" i="1"/>
  <c r="BQ243" i="1"/>
  <c r="BP243" i="1"/>
  <c r="BO243" i="1"/>
  <c r="BN243" i="1"/>
  <c r="BM243" i="1"/>
  <c r="BL243" i="1"/>
  <c r="BK243" i="1"/>
  <c r="BJ243" i="1"/>
  <c r="BI243" i="1"/>
  <c r="BH243" i="1"/>
  <c r="A243" i="1"/>
  <c r="BS242" i="1"/>
  <c r="BR242" i="1"/>
  <c r="BQ242" i="1"/>
  <c r="BP242" i="1"/>
  <c r="BO242" i="1"/>
  <c r="BN242" i="1"/>
  <c r="BM242" i="1"/>
  <c r="BL242" i="1"/>
  <c r="BK242" i="1"/>
  <c r="BJ242" i="1"/>
  <c r="BI242" i="1"/>
  <c r="BH242" i="1"/>
  <c r="A242" i="1"/>
  <c r="BS241" i="1"/>
  <c r="BR241" i="1"/>
  <c r="BQ241" i="1"/>
  <c r="BP241" i="1"/>
  <c r="BO241" i="1"/>
  <c r="BN241" i="1"/>
  <c r="BM241" i="1"/>
  <c r="BL241" i="1"/>
  <c r="BK241" i="1"/>
  <c r="BJ241" i="1"/>
  <c r="BI241" i="1"/>
  <c r="BH241" i="1"/>
  <c r="A241" i="1"/>
  <c r="BS240" i="1"/>
  <c r="BR240" i="1"/>
  <c r="BQ240" i="1"/>
  <c r="BP240" i="1"/>
  <c r="BO240" i="1"/>
  <c r="BN240" i="1"/>
  <c r="BM240" i="1"/>
  <c r="BL240" i="1"/>
  <c r="BK240" i="1"/>
  <c r="BJ240" i="1"/>
  <c r="BI240" i="1"/>
  <c r="BH240" i="1"/>
  <c r="A240" i="1"/>
  <c r="BS239" i="1"/>
  <c r="BR239" i="1"/>
  <c r="BQ239" i="1"/>
  <c r="BP239" i="1"/>
  <c r="BO239" i="1"/>
  <c r="BN239" i="1"/>
  <c r="BM239" i="1"/>
  <c r="BL239" i="1"/>
  <c r="BK239" i="1"/>
  <c r="BJ239" i="1"/>
  <c r="BI239" i="1"/>
  <c r="BH239" i="1"/>
  <c r="A239" i="1"/>
  <c r="BS238" i="1"/>
  <c r="BR238" i="1"/>
  <c r="BQ238" i="1"/>
  <c r="BP238" i="1"/>
  <c r="BO238" i="1"/>
  <c r="BN238" i="1"/>
  <c r="BM238" i="1"/>
  <c r="BL238" i="1"/>
  <c r="BK238" i="1"/>
  <c r="BJ238" i="1"/>
  <c r="BI238" i="1"/>
  <c r="BH238" i="1"/>
  <c r="A238" i="1"/>
  <c r="BS237" i="1"/>
  <c r="BR237" i="1"/>
  <c r="BQ237" i="1"/>
  <c r="BP237" i="1"/>
  <c r="BO237" i="1"/>
  <c r="BN237" i="1"/>
  <c r="BM237" i="1"/>
  <c r="BL237" i="1"/>
  <c r="BK237" i="1"/>
  <c r="BJ237" i="1"/>
  <c r="BI237" i="1"/>
  <c r="BH237" i="1"/>
  <c r="A237" i="1"/>
  <c r="BS236" i="1"/>
  <c r="BR236" i="1"/>
  <c r="BQ236" i="1"/>
  <c r="BP236" i="1"/>
  <c r="BO236" i="1"/>
  <c r="BN236" i="1"/>
  <c r="BM236" i="1"/>
  <c r="BL236" i="1"/>
  <c r="BK236" i="1"/>
  <c r="BJ236" i="1"/>
  <c r="BI236" i="1"/>
  <c r="BH236" i="1"/>
  <c r="A236" i="1"/>
  <c r="BS235" i="1"/>
  <c r="BR235" i="1"/>
  <c r="BQ235" i="1"/>
  <c r="BP235" i="1"/>
  <c r="BO235" i="1"/>
  <c r="BN235" i="1"/>
  <c r="BM235" i="1"/>
  <c r="BL235" i="1"/>
  <c r="BK235" i="1"/>
  <c r="BJ235" i="1"/>
  <c r="BI235" i="1"/>
  <c r="BH235" i="1"/>
  <c r="A235" i="1"/>
  <c r="BS234" i="1"/>
  <c r="BR234" i="1"/>
  <c r="BQ234" i="1"/>
  <c r="BP234" i="1"/>
  <c r="BO234" i="1"/>
  <c r="BN234" i="1"/>
  <c r="BM234" i="1"/>
  <c r="BL234" i="1"/>
  <c r="BK234" i="1"/>
  <c r="BJ234" i="1"/>
  <c r="BI234" i="1"/>
  <c r="BH234" i="1"/>
  <c r="A234" i="1"/>
  <c r="BS233" i="1"/>
  <c r="BR233" i="1"/>
  <c r="BQ233" i="1"/>
  <c r="BP233" i="1"/>
  <c r="BO233" i="1"/>
  <c r="BN233" i="1"/>
  <c r="BM233" i="1"/>
  <c r="BL233" i="1"/>
  <c r="BK233" i="1"/>
  <c r="BJ233" i="1"/>
  <c r="BI233" i="1"/>
  <c r="BH233" i="1"/>
  <c r="A233" i="1"/>
  <c r="BS232" i="1"/>
  <c r="BR232" i="1"/>
  <c r="BQ232" i="1"/>
  <c r="BP232" i="1"/>
  <c r="BO232" i="1"/>
  <c r="BN232" i="1"/>
  <c r="BM232" i="1"/>
  <c r="BL232" i="1"/>
  <c r="BK232" i="1"/>
  <c r="BJ232" i="1"/>
  <c r="BI232" i="1"/>
  <c r="BH232" i="1"/>
  <c r="A232" i="1"/>
  <c r="BS231" i="1"/>
  <c r="BR231" i="1"/>
  <c r="BQ231" i="1"/>
  <c r="BP231" i="1"/>
  <c r="BO231" i="1"/>
  <c r="BN231" i="1"/>
  <c r="BM231" i="1"/>
  <c r="BL231" i="1"/>
  <c r="BK231" i="1"/>
  <c r="BJ231" i="1"/>
  <c r="BI231" i="1"/>
  <c r="BH231" i="1"/>
  <c r="A231" i="1"/>
  <c r="BS230" i="1"/>
  <c r="BR230" i="1"/>
  <c r="BQ230" i="1"/>
  <c r="BP230" i="1"/>
  <c r="BO230" i="1"/>
  <c r="BN230" i="1"/>
  <c r="BM230" i="1"/>
  <c r="BL230" i="1"/>
  <c r="BK230" i="1"/>
  <c r="BJ230" i="1"/>
  <c r="BI230" i="1"/>
  <c r="BH230" i="1"/>
  <c r="A230" i="1"/>
  <c r="BS229" i="1"/>
  <c r="BR229" i="1"/>
  <c r="BQ229" i="1"/>
  <c r="BP229" i="1"/>
  <c r="BO229" i="1"/>
  <c r="BN229" i="1"/>
  <c r="BM229" i="1"/>
  <c r="BL229" i="1"/>
  <c r="BK229" i="1"/>
  <c r="BJ229" i="1"/>
  <c r="BI229" i="1"/>
  <c r="BH229" i="1"/>
  <c r="A229" i="1"/>
  <c r="BS228" i="1"/>
  <c r="BR228" i="1"/>
  <c r="BQ228" i="1"/>
  <c r="BP228" i="1"/>
  <c r="BO228" i="1"/>
  <c r="BN228" i="1"/>
  <c r="BM228" i="1"/>
  <c r="BL228" i="1"/>
  <c r="BK228" i="1"/>
  <c r="BJ228" i="1"/>
  <c r="BI228" i="1"/>
  <c r="BH228" i="1"/>
  <c r="A228" i="1"/>
  <c r="BS227" i="1"/>
  <c r="BR227" i="1"/>
  <c r="BQ227" i="1"/>
  <c r="BP227" i="1"/>
  <c r="BO227" i="1"/>
  <c r="BN227" i="1"/>
  <c r="BM227" i="1"/>
  <c r="BL227" i="1"/>
  <c r="BK227" i="1"/>
  <c r="BJ227" i="1"/>
  <c r="BI227" i="1"/>
  <c r="BH227" i="1"/>
  <c r="A227" i="1"/>
  <c r="BS226" i="1"/>
  <c r="BR226" i="1"/>
  <c r="BQ226" i="1"/>
  <c r="BP226" i="1"/>
  <c r="BO226" i="1"/>
  <c r="BN226" i="1"/>
  <c r="BM226" i="1"/>
  <c r="BL226" i="1"/>
  <c r="BK226" i="1"/>
  <c r="BJ226" i="1"/>
  <c r="BI226" i="1"/>
  <c r="BH226" i="1"/>
  <c r="A226" i="1"/>
  <c r="BS225" i="1"/>
  <c r="BR225" i="1"/>
  <c r="BQ225" i="1"/>
  <c r="BP225" i="1"/>
  <c r="BO225" i="1"/>
  <c r="BN225" i="1"/>
  <c r="BM225" i="1"/>
  <c r="BL225" i="1"/>
  <c r="BK225" i="1"/>
  <c r="BJ225" i="1"/>
  <c r="BI225" i="1"/>
  <c r="BH225" i="1"/>
  <c r="A225" i="1"/>
  <c r="BS224" i="1"/>
  <c r="BR224" i="1"/>
  <c r="BQ224" i="1"/>
  <c r="BP224" i="1"/>
  <c r="BO224" i="1"/>
  <c r="BN224" i="1"/>
  <c r="BM224" i="1"/>
  <c r="BL224" i="1"/>
  <c r="BK224" i="1"/>
  <c r="BJ224" i="1"/>
  <c r="BI224" i="1"/>
  <c r="BH224" i="1"/>
  <c r="A224" i="1"/>
  <c r="BS223" i="1"/>
  <c r="BR223" i="1"/>
  <c r="BQ223" i="1"/>
  <c r="BP223" i="1"/>
  <c r="BO223" i="1"/>
  <c r="BN223" i="1"/>
  <c r="BM223" i="1"/>
  <c r="BL223" i="1"/>
  <c r="BK223" i="1"/>
  <c r="BJ223" i="1"/>
  <c r="BI223" i="1"/>
  <c r="BH223" i="1"/>
  <c r="A223" i="1"/>
  <c r="BS222" i="1"/>
  <c r="BR222" i="1"/>
  <c r="BQ222" i="1"/>
  <c r="BP222" i="1"/>
  <c r="BO222" i="1"/>
  <c r="BN222" i="1"/>
  <c r="BM222" i="1"/>
  <c r="BL222" i="1"/>
  <c r="BK222" i="1"/>
  <c r="BJ222" i="1"/>
  <c r="BI222" i="1"/>
  <c r="BH222" i="1"/>
  <c r="A222" i="1"/>
  <c r="BS221" i="1"/>
  <c r="BR221" i="1"/>
  <c r="BQ221" i="1"/>
  <c r="BP221" i="1"/>
  <c r="BO221" i="1"/>
  <c r="BN221" i="1"/>
  <c r="BM221" i="1"/>
  <c r="BL221" i="1"/>
  <c r="BK221" i="1"/>
  <c r="BJ221" i="1"/>
  <c r="BI221" i="1"/>
  <c r="BH221" i="1"/>
  <c r="A221" i="1"/>
  <c r="BS220" i="1"/>
  <c r="BR220" i="1"/>
  <c r="BQ220" i="1"/>
  <c r="BP220" i="1"/>
  <c r="BO220" i="1"/>
  <c r="BN220" i="1"/>
  <c r="BM220" i="1"/>
  <c r="BL220" i="1"/>
  <c r="BK220" i="1"/>
  <c r="BJ220" i="1"/>
  <c r="BI220" i="1"/>
  <c r="BH220" i="1"/>
  <c r="A220" i="1"/>
  <c r="BS219" i="1"/>
  <c r="BR219" i="1"/>
  <c r="BQ219" i="1"/>
  <c r="BP219" i="1"/>
  <c r="BO219" i="1"/>
  <c r="BN219" i="1"/>
  <c r="BM219" i="1"/>
  <c r="BL219" i="1"/>
  <c r="BK219" i="1"/>
  <c r="BJ219" i="1"/>
  <c r="BI219" i="1"/>
  <c r="BH219" i="1"/>
  <c r="A219" i="1"/>
  <c r="BS218" i="1"/>
  <c r="BR218" i="1"/>
  <c r="BQ218" i="1"/>
  <c r="BP218" i="1"/>
  <c r="BO218" i="1"/>
  <c r="BN218" i="1"/>
  <c r="BM218" i="1"/>
  <c r="BL218" i="1"/>
  <c r="BK218" i="1"/>
  <c r="BJ218" i="1"/>
  <c r="BI218" i="1"/>
  <c r="BH218" i="1"/>
  <c r="A218" i="1"/>
  <c r="BS217" i="1"/>
  <c r="BR217" i="1"/>
  <c r="BQ217" i="1"/>
  <c r="BP217" i="1"/>
  <c r="BO217" i="1"/>
  <c r="BN217" i="1"/>
  <c r="BM217" i="1"/>
  <c r="BL217" i="1"/>
  <c r="BK217" i="1"/>
  <c r="BJ217" i="1"/>
  <c r="BI217" i="1"/>
  <c r="BH217" i="1"/>
  <c r="A217" i="1"/>
  <c r="BS216" i="1"/>
  <c r="BR216" i="1"/>
  <c r="BQ216" i="1"/>
  <c r="BP216" i="1"/>
  <c r="BO216" i="1"/>
  <c r="BN216" i="1"/>
  <c r="BM216" i="1"/>
  <c r="BL216" i="1"/>
  <c r="BK216" i="1"/>
  <c r="BJ216" i="1"/>
  <c r="BI216" i="1"/>
  <c r="BH216" i="1"/>
  <c r="A216" i="1"/>
  <c r="BS215" i="1"/>
  <c r="BR215" i="1"/>
  <c r="BQ215" i="1"/>
  <c r="BP215" i="1"/>
  <c r="BO215" i="1"/>
  <c r="BN215" i="1"/>
  <c r="BM215" i="1"/>
  <c r="BL215" i="1"/>
  <c r="BK215" i="1"/>
  <c r="BJ215" i="1"/>
  <c r="BI215" i="1"/>
  <c r="BH215" i="1"/>
  <c r="A215" i="1"/>
  <c r="BS214" i="1"/>
  <c r="BR214" i="1"/>
  <c r="BQ214" i="1"/>
  <c r="BP214" i="1"/>
  <c r="BO214" i="1"/>
  <c r="BN214" i="1"/>
  <c r="BM214" i="1"/>
  <c r="BL214" i="1"/>
  <c r="BK214" i="1"/>
  <c r="BJ214" i="1"/>
  <c r="BI214" i="1"/>
  <c r="BH214" i="1"/>
  <c r="A214" i="1"/>
  <c r="BS213" i="1"/>
  <c r="BR213" i="1"/>
  <c r="BQ213" i="1"/>
  <c r="BP213" i="1"/>
  <c r="BO213" i="1"/>
  <c r="BN213" i="1"/>
  <c r="BM213" i="1"/>
  <c r="BL213" i="1"/>
  <c r="BK213" i="1"/>
  <c r="BJ213" i="1"/>
  <c r="BI213" i="1"/>
  <c r="BH213" i="1"/>
  <c r="A213" i="1"/>
  <c r="BS212" i="1"/>
  <c r="BR212" i="1"/>
  <c r="BQ212" i="1"/>
  <c r="BP212" i="1"/>
  <c r="BO212" i="1"/>
  <c r="BN212" i="1"/>
  <c r="BM212" i="1"/>
  <c r="BL212" i="1"/>
  <c r="BK212" i="1"/>
  <c r="BJ212" i="1"/>
  <c r="BI212" i="1"/>
  <c r="BH212" i="1"/>
  <c r="A212" i="1"/>
  <c r="BS211" i="1"/>
  <c r="BR211" i="1"/>
  <c r="BQ211" i="1"/>
  <c r="BP211" i="1"/>
  <c r="BO211" i="1"/>
  <c r="BN211" i="1"/>
  <c r="BM211" i="1"/>
  <c r="BL211" i="1"/>
  <c r="BK211" i="1"/>
  <c r="BJ211" i="1"/>
  <c r="BI211" i="1"/>
  <c r="BH211" i="1"/>
  <c r="A211" i="1"/>
  <c r="BS210" i="1"/>
  <c r="BR210" i="1"/>
  <c r="BQ210" i="1"/>
  <c r="BP210" i="1"/>
  <c r="BO210" i="1"/>
  <c r="BN210" i="1"/>
  <c r="BM210" i="1"/>
  <c r="BL210" i="1"/>
  <c r="BK210" i="1"/>
  <c r="BJ210" i="1"/>
  <c r="BI210" i="1"/>
  <c r="BH210" i="1"/>
  <c r="A210" i="1"/>
  <c r="BS209" i="1"/>
  <c r="BR209" i="1"/>
  <c r="BQ209" i="1"/>
  <c r="BP209" i="1"/>
  <c r="BO209" i="1"/>
  <c r="BN209" i="1"/>
  <c r="BM209" i="1"/>
  <c r="BL209" i="1"/>
  <c r="BK209" i="1"/>
  <c r="BJ209" i="1"/>
  <c r="BI209" i="1"/>
  <c r="BH209" i="1"/>
  <c r="A209" i="1"/>
  <c r="BS208" i="1"/>
  <c r="BR208" i="1"/>
  <c r="BQ208" i="1"/>
  <c r="BP208" i="1"/>
  <c r="BO208" i="1"/>
  <c r="BN208" i="1"/>
  <c r="BM208" i="1"/>
  <c r="BL208" i="1"/>
  <c r="BK208" i="1"/>
  <c r="BJ208" i="1"/>
  <c r="BI208" i="1"/>
  <c r="BH208" i="1"/>
  <c r="A208" i="1"/>
  <c r="BS207" i="1"/>
  <c r="BR207" i="1"/>
  <c r="BQ207" i="1"/>
  <c r="BP207" i="1"/>
  <c r="BO207" i="1"/>
  <c r="BN207" i="1"/>
  <c r="BM207" i="1"/>
  <c r="BL207" i="1"/>
  <c r="BK207" i="1"/>
  <c r="BJ207" i="1"/>
  <c r="BI207" i="1"/>
  <c r="BH207" i="1"/>
  <c r="A207" i="1"/>
  <c r="BS206" i="1"/>
  <c r="BR206" i="1"/>
  <c r="BQ206" i="1"/>
  <c r="BP206" i="1"/>
  <c r="BO206" i="1"/>
  <c r="BN206" i="1"/>
  <c r="BM206" i="1"/>
  <c r="BL206" i="1"/>
  <c r="BK206" i="1"/>
  <c r="BJ206" i="1"/>
  <c r="BI206" i="1"/>
  <c r="BH206" i="1"/>
  <c r="A206" i="1"/>
  <c r="BS205" i="1"/>
  <c r="BR205" i="1"/>
  <c r="BQ205" i="1"/>
  <c r="BP205" i="1"/>
  <c r="BO205" i="1"/>
  <c r="BN205" i="1"/>
  <c r="BM205" i="1"/>
  <c r="BL205" i="1"/>
  <c r="BK205" i="1"/>
  <c r="BJ205" i="1"/>
  <c r="BI205" i="1"/>
  <c r="BH205" i="1"/>
  <c r="A205" i="1"/>
  <c r="BS204" i="1"/>
  <c r="BR204" i="1"/>
  <c r="BQ204" i="1"/>
  <c r="BP204" i="1"/>
  <c r="BO204" i="1"/>
  <c r="BN204" i="1"/>
  <c r="BM204" i="1"/>
  <c r="BL204" i="1"/>
  <c r="BK204" i="1"/>
  <c r="BJ204" i="1"/>
  <c r="BI204" i="1"/>
  <c r="BH204" i="1"/>
  <c r="A204" i="1"/>
  <c r="BS203" i="1"/>
  <c r="BR203" i="1"/>
  <c r="BQ203" i="1"/>
  <c r="BP203" i="1"/>
  <c r="BO203" i="1"/>
  <c r="BN203" i="1"/>
  <c r="BM203" i="1"/>
  <c r="BL203" i="1"/>
  <c r="BK203" i="1"/>
  <c r="BJ203" i="1"/>
  <c r="BI203" i="1"/>
  <c r="BH203" i="1"/>
  <c r="A203" i="1"/>
  <c r="BS202" i="1"/>
  <c r="BR202" i="1"/>
  <c r="BQ202" i="1"/>
  <c r="BP202" i="1"/>
  <c r="BO202" i="1"/>
  <c r="BN202" i="1"/>
  <c r="BM202" i="1"/>
  <c r="BL202" i="1"/>
  <c r="BK202" i="1"/>
  <c r="BJ202" i="1"/>
  <c r="BI202" i="1"/>
  <c r="BH202" i="1"/>
  <c r="A202" i="1"/>
  <c r="BS201" i="1"/>
  <c r="BR201" i="1"/>
  <c r="BQ201" i="1"/>
  <c r="BP201" i="1"/>
  <c r="BO201" i="1"/>
  <c r="BN201" i="1"/>
  <c r="BM201" i="1"/>
  <c r="BL201" i="1"/>
  <c r="BK201" i="1"/>
  <c r="BJ201" i="1"/>
  <c r="BI201" i="1"/>
  <c r="BH201" i="1"/>
  <c r="A201" i="1"/>
  <c r="BS200" i="1"/>
  <c r="BR200" i="1"/>
  <c r="BQ200" i="1"/>
  <c r="BP200" i="1"/>
  <c r="BO200" i="1"/>
  <c r="BN200" i="1"/>
  <c r="BM200" i="1"/>
  <c r="BL200" i="1"/>
  <c r="BK200" i="1"/>
  <c r="BJ200" i="1"/>
  <c r="BI200" i="1"/>
  <c r="BH200" i="1"/>
  <c r="A200" i="1"/>
  <c r="BS199" i="1"/>
  <c r="BR199" i="1"/>
  <c r="BQ199" i="1"/>
  <c r="BP199" i="1"/>
  <c r="BO199" i="1"/>
  <c r="BN199" i="1"/>
  <c r="BM199" i="1"/>
  <c r="BL199" i="1"/>
  <c r="BK199" i="1"/>
  <c r="BJ199" i="1"/>
  <c r="BI199" i="1"/>
  <c r="BH199" i="1"/>
  <c r="A199" i="1"/>
  <c r="BS198" i="1"/>
  <c r="BR198" i="1"/>
  <c r="BQ198" i="1"/>
  <c r="BP198" i="1"/>
  <c r="BO198" i="1"/>
  <c r="BN198" i="1"/>
  <c r="BM198" i="1"/>
  <c r="BL198" i="1"/>
  <c r="BK198" i="1"/>
  <c r="BJ198" i="1"/>
  <c r="BI198" i="1"/>
  <c r="BH198" i="1"/>
  <c r="A198" i="1"/>
  <c r="BS197" i="1"/>
  <c r="BR197" i="1"/>
  <c r="BQ197" i="1"/>
  <c r="BP197" i="1"/>
  <c r="BO197" i="1"/>
  <c r="BN197" i="1"/>
  <c r="BM197" i="1"/>
  <c r="BL197" i="1"/>
  <c r="BK197" i="1"/>
  <c r="BJ197" i="1"/>
  <c r="BI197" i="1"/>
  <c r="BH197" i="1"/>
  <c r="A197" i="1"/>
  <c r="BS196" i="1"/>
  <c r="BR196" i="1"/>
  <c r="BQ196" i="1"/>
  <c r="BP196" i="1"/>
  <c r="BO196" i="1"/>
  <c r="BN196" i="1"/>
  <c r="BM196" i="1"/>
  <c r="BL196" i="1"/>
  <c r="BK196" i="1"/>
  <c r="BJ196" i="1"/>
  <c r="BI196" i="1"/>
  <c r="BH196" i="1"/>
  <c r="A196" i="1"/>
  <c r="BS195" i="1"/>
  <c r="BR195" i="1"/>
  <c r="BQ195" i="1"/>
  <c r="BP195" i="1"/>
  <c r="BO195" i="1"/>
  <c r="BN195" i="1"/>
  <c r="BM195" i="1"/>
  <c r="BL195" i="1"/>
  <c r="BK195" i="1"/>
  <c r="BJ195" i="1"/>
  <c r="BI195" i="1"/>
  <c r="BH195" i="1"/>
  <c r="A195" i="1"/>
  <c r="BS194" i="1"/>
  <c r="BR194" i="1"/>
  <c r="BQ194" i="1"/>
  <c r="BP194" i="1"/>
  <c r="BO194" i="1"/>
  <c r="BN194" i="1"/>
  <c r="BM194" i="1"/>
  <c r="BL194" i="1"/>
  <c r="BK194" i="1"/>
  <c r="BJ194" i="1"/>
  <c r="BI194" i="1"/>
  <c r="BH194" i="1"/>
  <c r="A194" i="1"/>
  <c r="BS193" i="1"/>
  <c r="BR193" i="1"/>
  <c r="BQ193" i="1"/>
  <c r="BP193" i="1"/>
  <c r="BO193" i="1"/>
  <c r="BN193" i="1"/>
  <c r="BM193" i="1"/>
  <c r="BL193" i="1"/>
  <c r="BK193" i="1"/>
  <c r="BJ193" i="1"/>
  <c r="BI193" i="1"/>
  <c r="BH193" i="1"/>
  <c r="A193" i="1"/>
  <c r="BS192" i="1"/>
  <c r="BR192" i="1"/>
  <c r="BQ192" i="1"/>
  <c r="BP192" i="1"/>
  <c r="BO192" i="1"/>
  <c r="BN192" i="1"/>
  <c r="BM192" i="1"/>
  <c r="BL192" i="1"/>
  <c r="BK192" i="1"/>
  <c r="BJ192" i="1"/>
  <c r="BI192" i="1"/>
  <c r="BH192" i="1"/>
  <c r="A192" i="1"/>
  <c r="BS191" i="1"/>
  <c r="BR191" i="1"/>
  <c r="BQ191" i="1"/>
  <c r="BP191" i="1"/>
  <c r="BO191" i="1"/>
  <c r="BN191" i="1"/>
  <c r="BM191" i="1"/>
  <c r="BL191" i="1"/>
  <c r="BK191" i="1"/>
  <c r="BJ191" i="1"/>
  <c r="BI191" i="1"/>
  <c r="BH191" i="1"/>
  <c r="A191" i="1"/>
  <c r="BS190" i="1"/>
  <c r="BR190" i="1"/>
  <c r="BQ190" i="1"/>
  <c r="BP190" i="1"/>
  <c r="BO190" i="1"/>
  <c r="BN190" i="1"/>
  <c r="BM190" i="1"/>
  <c r="BL190" i="1"/>
  <c r="BK190" i="1"/>
  <c r="BJ190" i="1"/>
  <c r="BI190" i="1"/>
  <c r="BH190" i="1"/>
  <c r="A190" i="1"/>
  <c r="BS189" i="1"/>
  <c r="BR189" i="1"/>
  <c r="BQ189" i="1"/>
  <c r="BP189" i="1"/>
  <c r="BO189" i="1"/>
  <c r="BN189" i="1"/>
  <c r="BM189" i="1"/>
  <c r="BL189" i="1"/>
  <c r="BK189" i="1"/>
  <c r="BJ189" i="1"/>
  <c r="BI189" i="1"/>
  <c r="BH189" i="1"/>
  <c r="A189" i="1"/>
  <c r="BS188" i="1"/>
  <c r="BR188" i="1"/>
  <c r="BQ188" i="1"/>
  <c r="BP188" i="1"/>
  <c r="BO188" i="1"/>
  <c r="BN188" i="1"/>
  <c r="BM188" i="1"/>
  <c r="BL188" i="1"/>
  <c r="BK188" i="1"/>
  <c r="BJ188" i="1"/>
  <c r="BI188" i="1"/>
  <c r="BH188" i="1"/>
  <c r="A188" i="1"/>
  <c r="BS187" i="1"/>
  <c r="BR187" i="1"/>
  <c r="BQ187" i="1"/>
  <c r="BP187" i="1"/>
  <c r="BO187" i="1"/>
  <c r="BN187" i="1"/>
  <c r="BM187" i="1"/>
  <c r="BL187" i="1"/>
  <c r="BK187" i="1"/>
  <c r="BJ187" i="1"/>
  <c r="BI187" i="1"/>
  <c r="BH187" i="1"/>
  <c r="A187" i="1"/>
  <c r="BS186" i="1"/>
  <c r="BR186" i="1"/>
  <c r="BQ186" i="1"/>
  <c r="BP186" i="1"/>
  <c r="BO186" i="1"/>
  <c r="BN186" i="1"/>
  <c r="BM186" i="1"/>
  <c r="BL186" i="1"/>
  <c r="BK186" i="1"/>
  <c r="BJ186" i="1"/>
  <c r="BI186" i="1"/>
  <c r="BH186" i="1"/>
  <c r="A186" i="1"/>
  <c r="BS185" i="1"/>
  <c r="BR185" i="1"/>
  <c r="BQ185" i="1"/>
  <c r="BP185" i="1"/>
  <c r="BO185" i="1"/>
  <c r="BN185" i="1"/>
  <c r="BM185" i="1"/>
  <c r="BL185" i="1"/>
  <c r="BK185" i="1"/>
  <c r="BJ185" i="1"/>
  <c r="BI185" i="1"/>
  <c r="BH185" i="1"/>
  <c r="A185" i="1"/>
  <c r="BS184" i="1"/>
  <c r="BR184" i="1"/>
  <c r="BQ184" i="1"/>
  <c r="BP184" i="1"/>
  <c r="BO184" i="1"/>
  <c r="BN184" i="1"/>
  <c r="BM184" i="1"/>
  <c r="BL184" i="1"/>
  <c r="BK184" i="1"/>
  <c r="BJ184" i="1"/>
  <c r="BI184" i="1"/>
  <c r="BH184" i="1"/>
  <c r="A184" i="1"/>
  <c r="BS183" i="1"/>
  <c r="BR183" i="1"/>
  <c r="BQ183" i="1"/>
  <c r="BP183" i="1"/>
  <c r="BO183" i="1"/>
  <c r="BN183" i="1"/>
  <c r="BM183" i="1"/>
  <c r="BL183" i="1"/>
  <c r="BK183" i="1"/>
  <c r="BJ183" i="1"/>
  <c r="BI183" i="1"/>
  <c r="BH183" i="1"/>
  <c r="A183" i="1"/>
  <c r="BS182" i="1"/>
  <c r="BR182" i="1"/>
  <c r="BQ182" i="1"/>
  <c r="BP182" i="1"/>
  <c r="BO182" i="1"/>
  <c r="BN182" i="1"/>
  <c r="BM182" i="1"/>
  <c r="BL182" i="1"/>
  <c r="BK182" i="1"/>
  <c r="BJ182" i="1"/>
  <c r="BI182" i="1"/>
  <c r="BH182" i="1"/>
  <c r="A182" i="1"/>
  <c r="D151" i="2"/>
  <c r="D146" i="2"/>
  <c r="D136" i="2"/>
  <c r="D130" i="2"/>
  <c r="D110" i="2"/>
  <c r="D95" i="2"/>
  <c r="D96" i="2" s="1"/>
  <c r="D93" i="2"/>
  <c r="D94" i="2" s="1"/>
  <c r="D91" i="2"/>
  <c r="D89" i="2"/>
  <c r="D87" i="2"/>
  <c r="D85" i="2"/>
  <c r="D80" i="2"/>
  <c r="D78" i="2"/>
  <c r="D76" i="2"/>
  <c r="D69" i="2"/>
  <c r="AW4" i="3" s="1"/>
  <c r="D68" i="2"/>
  <c r="AV4" i="3" s="1"/>
  <c r="D67" i="2"/>
  <c r="AU4" i="3" s="1"/>
  <c r="D64" i="2"/>
  <c r="AS4" i="3" s="1"/>
  <c r="D63" i="2"/>
  <c r="AR4" i="3" s="1"/>
  <c r="D62" i="2"/>
  <c r="AQ4" i="3" s="1"/>
  <c r="D53" i="2"/>
  <c r="AK4" i="3" s="1"/>
  <c r="D52" i="2"/>
  <c r="AJ4" i="3" s="1"/>
  <c r="D51" i="2"/>
  <c r="AI4" i="3" s="1"/>
  <c r="D34" i="2"/>
  <c r="V4" i="3" s="1"/>
  <c r="D32" i="2"/>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307" i="1"/>
  <c r="A8" i="1"/>
  <c r="D92" i="2" l="1"/>
  <c r="BR4" i="3" s="1"/>
  <c r="BQ4" i="3"/>
  <c r="D33" i="2"/>
  <c r="U4" i="3" s="1"/>
  <c r="T4" i="3"/>
  <c r="D79" i="2"/>
  <c r="BF4" i="3" s="1"/>
  <c r="BE4" i="3"/>
  <c r="D90" i="2"/>
  <c r="BP4" i="3" s="1"/>
  <c r="BO4" i="3"/>
  <c r="D111" i="2"/>
  <c r="CH4" i="3" s="1"/>
  <c r="CG4" i="3"/>
  <c r="D152" i="2"/>
  <c r="DN4" i="3" s="1"/>
  <c r="DM4" i="3"/>
  <c r="D81" i="2"/>
  <c r="BH4" i="3" s="1"/>
  <c r="BG4" i="3"/>
  <c r="D77" i="2"/>
  <c r="BD4" i="3" s="1"/>
  <c r="BC4" i="3"/>
  <c r="D88" i="2"/>
  <c r="BN4" i="3" s="1"/>
  <c r="BM4" i="3"/>
  <c r="BV4" i="3"/>
  <c r="BU4" i="3"/>
  <c r="D147" i="2"/>
  <c r="DJ4" i="3" s="1"/>
  <c r="DI4" i="3"/>
  <c r="D131" i="2"/>
  <c r="CW4" i="3" s="1"/>
  <c r="CV4" i="3"/>
  <c r="D86" i="2"/>
  <c r="BL4" i="3" s="1"/>
  <c r="BK4" i="3"/>
  <c r="BT4" i="3"/>
  <c r="BS4" i="3"/>
  <c r="D137" i="2"/>
  <c r="DB4" i="3" s="1"/>
  <c r="DA4" i="3"/>
  <c r="BS307" i="1"/>
  <c r="BR307" i="1"/>
  <c r="BQ307" i="1"/>
  <c r="BP307" i="1"/>
  <c r="BO307" i="1"/>
  <c r="BN307" i="1"/>
  <c r="BM307" i="1"/>
  <c r="BL307" i="1"/>
  <c r="BK307" i="1"/>
  <c r="BJ307" i="1"/>
  <c r="BS181" i="1"/>
  <c r="BR181" i="1"/>
  <c r="BQ181" i="1"/>
  <c r="BP181" i="1"/>
  <c r="BO181" i="1"/>
  <c r="BN181" i="1"/>
  <c r="BM181" i="1"/>
  <c r="BL181" i="1"/>
  <c r="BK181" i="1"/>
  <c r="BJ181" i="1"/>
  <c r="BS180" i="1"/>
  <c r="BR180" i="1"/>
  <c r="BQ180" i="1"/>
  <c r="BP180" i="1"/>
  <c r="BO180" i="1"/>
  <c r="BN180" i="1"/>
  <c r="BM180" i="1"/>
  <c r="BL180" i="1"/>
  <c r="BK180" i="1"/>
  <c r="BJ180" i="1"/>
  <c r="BS179" i="1"/>
  <c r="BR179" i="1"/>
  <c r="BQ179" i="1"/>
  <c r="BP179" i="1"/>
  <c r="BO179" i="1"/>
  <c r="BN179" i="1"/>
  <c r="BM179" i="1"/>
  <c r="BL179" i="1"/>
  <c r="BK179" i="1"/>
  <c r="BJ179" i="1"/>
  <c r="BS178" i="1"/>
  <c r="BR178" i="1"/>
  <c r="BQ178" i="1"/>
  <c r="BP178" i="1"/>
  <c r="BO178" i="1"/>
  <c r="BN178" i="1"/>
  <c r="BM178" i="1"/>
  <c r="BL178" i="1"/>
  <c r="BK178" i="1"/>
  <c r="BJ178" i="1"/>
  <c r="BS177" i="1"/>
  <c r="BR177" i="1"/>
  <c r="BQ177" i="1"/>
  <c r="BP177" i="1"/>
  <c r="BO177" i="1"/>
  <c r="BN177" i="1"/>
  <c r="BM177" i="1"/>
  <c r="BL177" i="1"/>
  <c r="BK177" i="1"/>
  <c r="BJ177" i="1"/>
  <c r="BS176" i="1"/>
  <c r="BR176" i="1"/>
  <c r="BQ176" i="1"/>
  <c r="BP176" i="1"/>
  <c r="BO176" i="1"/>
  <c r="BN176" i="1"/>
  <c r="BM176" i="1"/>
  <c r="BL176" i="1"/>
  <c r="BK176" i="1"/>
  <c r="BJ176" i="1"/>
  <c r="BS175" i="1"/>
  <c r="BR175" i="1"/>
  <c r="BQ175" i="1"/>
  <c r="BP175" i="1"/>
  <c r="BO175" i="1"/>
  <c r="BN175" i="1"/>
  <c r="BM175" i="1"/>
  <c r="BL175" i="1"/>
  <c r="BK175" i="1"/>
  <c r="BJ175" i="1"/>
  <c r="BS174" i="1"/>
  <c r="BR174" i="1"/>
  <c r="BQ174" i="1"/>
  <c r="BP174" i="1"/>
  <c r="BO174" i="1"/>
  <c r="BN174" i="1"/>
  <c r="BM174" i="1"/>
  <c r="BL174" i="1"/>
  <c r="BK174" i="1"/>
  <c r="BJ174" i="1"/>
  <c r="BS173" i="1"/>
  <c r="BR173" i="1"/>
  <c r="BQ173" i="1"/>
  <c r="BP173" i="1"/>
  <c r="BO173" i="1"/>
  <c r="BN173" i="1"/>
  <c r="BM173" i="1"/>
  <c r="BL173" i="1"/>
  <c r="BK173" i="1"/>
  <c r="BJ173" i="1"/>
  <c r="BS172" i="1"/>
  <c r="BR172" i="1"/>
  <c r="BQ172" i="1"/>
  <c r="BP172" i="1"/>
  <c r="BO172" i="1"/>
  <c r="BN172" i="1"/>
  <c r="BM172" i="1"/>
  <c r="BL172" i="1"/>
  <c r="BK172" i="1"/>
  <c r="BJ172" i="1"/>
  <c r="BS171" i="1"/>
  <c r="BR171" i="1"/>
  <c r="BQ171" i="1"/>
  <c r="BP171" i="1"/>
  <c r="BO171" i="1"/>
  <c r="BN171" i="1"/>
  <c r="BM171" i="1"/>
  <c r="BL171" i="1"/>
  <c r="BK171" i="1"/>
  <c r="BJ171" i="1"/>
  <c r="BS170" i="1"/>
  <c r="BR170" i="1"/>
  <c r="BQ170" i="1"/>
  <c r="BP170" i="1"/>
  <c r="BO170" i="1"/>
  <c r="BN170" i="1"/>
  <c r="BM170" i="1"/>
  <c r="BL170" i="1"/>
  <c r="BK170" i="1"/>
  <c r="BJ170" i="1"/>
  <c r="BS169" i="1"/>
  <c r="BR169" i="1"/>
  <c r="BQ169" i="1"/>
  <c r="BP169" i="1"/>
  <c r="BO169" i="1"/>
  <c r="BN169" i="1"/>
  <c r="BM169" i="1"/>
  <c r="BL169" i="1"/>
  <c r="BK169" i="1"/>
  <c r="BJ169" i="1"/>
  <c r="BS168" i="1"/>
  <c r="BR168" i="1"/>
  <c r="BQ168" i="1"/>
  <c r="BP168" i="1"/>
  <c r="BO168" i="1"/>
  <c r="BN168" i="1"/>
  <c r="BM168" i="1"/>
  <c r="BL168" i="1"/>
  <c r="BK168" i="1"/>
  <c r="BJ168" i="1"/>
  <c r="BS167" i="1"/>
  <c r="BR167" i="1"/>
  <c r="BQ167" i="1"/>
  <c r="BP167" i="1"/>
  <c r="BO167" i="1"/>
  <c r="BN167" i="1"/>
  <c r="BM167" i="1"/>
  <c r="BL167" i="1"/>
  <c r="BK167" i="1"/>
  <c r="BJ167" i="1"/>
  <c r="BS166" i="1"/>
  <c r="BR166" i="1"/>
  <c r="BQ166" i="1"/>
  <c r="BP166" i="1"/>
  <c r="BO166" i="1"/>
  <c r="BN166" i="1"/>
  <c r="BM166" i="1"/>
  <c r="BL166" i="1"/>
  <c r="BK166" i="1"/>
  <c r="BJ166" i="1"/>
  <c r="BS165" i="1"/>
  <c r="BR165" i="1"/>
  <c r="BQ165" i="1"/>
  <c r="BP165" i="1"/>
  <c r="BO165" i="1"/>
  <c r="BN165" i="1"/>
  <c r="BM165" i="1"/>
  <c r="BL165" i="1"/>
  <c r="BK165" i="1"/>
  <c r="BJ165" i="1"/>
  <c r="BS164" i="1"/>
  <c r="BR164" i="1"/>
  <c r="BQ164" i="1"/>
  <c r="BP164" i="1"/>
  <c r="BO164" i="1"/>
  <c r="BN164" i="1"/>
  <c r="BM164" i="1"/>
  <c r="BL164" i="1"/>
  <c r="BK164" i="1"/>
  <c r="BJ164" i="1"/>
  <c r="BS163" i="1"/>
  <c r="BR163" i="1"/>
  <c r="BQ163" i="1"/>
  <c r="BP163" i="1"/>
  <c r="BO163" i="1"/>
  <c r="BN163" i="1"/>
  <c r="BM163" i="1"/>
  <c r="BL163" i="1"/>
  <c r="BK163" i="1"/>
  <c r="BJ163" i="1"/>
  <c r="BS162" i="1"/>
  <c r="BR162" i="1"/>
  <c r="BQ162" i="1"/>
  <c r="BP162" i="1"/>
  <c r="BO162" i="1"/>
  <c r="BN162" i="1"/>
  <c r="BM162" i="1"/>
  <c r="BL162" i="1"/>
  <c r="BK162" i="1"/>
  <c r="BJ162" i="1"/>
  <c r="BS161" i="1"/>
  <c r="BR161" i="1"/>
  <c r="BQ161" i="1"/>
  <c r="BP161" i="1"/>
  <c r="BO161" i="1"/>
  <c r="BN161" i="1"/>
  <c r="BM161" i="1"/>
  <c r="BL161" i="1"/>
  <c r="BK161" i="1"/>
  <c r="BJ161" i="1"/>
  <c r="BS160" i="1"/>
  <c r="BR160" i="1"/>
  <c r="BQ160" i="1"/>
  <c r="BP160" i="1"/>
  <c r="BO160" i="1"/>
  <c r="BN160" i="1"/>
  <c r="BM160" i="1"/>
  <c r="BL160" i="1"/>
  <c r="BK160" i="1"/>
  <c r="BJ160" i="1"/>
  <c r="BS159" i="1"/>
  <c r="BR159" i="1"/>
  <c r="BQ159" i="1"/>
  <c r="BP159" i="1"/>
  <c r="BO159" i="1"/>
  <c r="BN159" i="1"/>
  <c r="BM159" i="1"/>
  <c r="BL159" i="1"/>
  <c r="BK159" i="1"/>
  <c r="BJ159" i="1"/>
  <c r="BS158" i="1"/>
  <c r="BR158" i="1"/>
  <c r="BQ158" i="1"/>
  <c r="BP158" i="1"/>
  <c r="BO158" i="1"/>
  <c r="BN158" i="1"/>
  <c r="BM158" i="1"/>
  <c r="BL158" i="1"/>
  <c r="BK158" i="1"/>
  <c r="BJ158" i="1"/>
  <c r="BS157" i="1"/>
  <c r="BR157" i="1"/>
  <c r="BQ157" i="1"/>
  <c r="BP157" i="1"/>
  <c r="BO157" i="1"/>
  <c r="BN157" i="1"/>
  <c r="BM157" i="1"/>
  <c r="BL157" i="1"/>
  <c r="BK157" i="1"/>
  <c r="BJ157" i="1"/>
  <c r="BS156" i="1"/>
  <c r="BR156" i="1"/>
  <c r="BQ156" i="1"/>
  <c r="BP156" i="1"/>
  <c r="BO156" i="1"/>
  <c r="BN156" i="1"/>
  <c r="BM156" i="1"/>
  <c r="BL156" i="1"/>
  <c r="BK156" i="1"/>
  <c r="BJ156" i="1"/>
  <c r="BS155" i="1"/>
  <c r="BR155" i="1"/>
  <c r="BQ155" i="1"/>
  <c r="BP155" i="1"/>
  <c r="BO155" i="1"/>
  <c r="BN155" i="1"/>
  <c r="BM155" i="1"/>
  <c r="BL155" i="1"/>
  <c r="BK155" i="1"/>
  <c r="BJ155" i="1"/>
  <c r="BS154" i="1"/>
  <c r="BR154" i="1"/>
  <c r="BQ154" i="1"/>
  <c r="BP154" i="1"/>
  <c r="BO154" i="1"/>
  <c r="BN154" i="1"/>
  <c r="BM154" i="1"/>
  <c r="BL154" i="1"/>
  <c r="BK154" i="1"/>
  <c r="BJ154" i="1"/>
  <c r="BS153" i="1"/>
  <c r="BR153" i="1"/>
  <c r="BQ153" i="1"/>
  <c r="BP153" i="1"/>
  <c r="BO153" i="1"/>
  <c r="BN153" i="1"/>
  <c r="BM153" i="1"/>
  <c r="BL153" i="1"/>
  <c r="BK153" i="1"/>
  <c r="BJ153" i="1"/>
  <c r="BS152" i="1"/>
  <c r="BR152" i="1"/>
  <c r="BQ152" i="1"/>
  <c r="BP152" i="1"/>
  <c r="BO152" i="1"/>
  <c r="BN152" i="1"/>
  <c r="BM152" i="1"/>
  <c r="BL152" i="1"/>
  <c r="BK152" i="1"/>
  <c r="BJ152" i="1"/>
  <c r="BS151" i="1"/>
  <c r="BR151" i="1"/>
  <c r="BQ151" i="1"/>
  <c r="BP151" i="1"/>
  <c r="BO151" i="1"/>
  <c r="BN151" i="1"/>
  <c r="BM151" i="1"/>
  <c r="BL151" i="1"/>
  <c r="BK151" i="1"/>
  <c r="BJ151" i="1"/>
  <c r="BS150" i="1"/>
  <c r="BR150" i="1"/>
  <c r="BQ150" i="1"/>
  <c r="BP150" i="1"/>
  <c r="BO150" i="1"/>
  <c r="BN150" i="1"/>
  <c r="BM150" i="1"/>
  <c r="BL150" i="1"/>
  <c r="BK150" i="1"/>
  <c r="BJ150" i="1"/>
  <c r="BS149" i="1"/>
  <c r="BR149" i="1"/>
  <c r="BQ149" i="1"/>
  <c r="BP149" i="1"/>
  <c r="BO149" i="1"/>
  <c r="BN149" i="1"/>
  <c r="BM149" i="1"/>
  <c r="BL149" i="1"/>
  <c r="BK149" i="1"/>
  <c r="BJ149" i="1"/>
  <c r="BS148" i="1"/>
  <c r="BR148" i="1"/>
  <c r="BQ148" i="1"/>
  <c r="BP148" i="1"/>
  <c r="BO148" i="1"/>
  <c r="BN148" i="1"/>
  <c r="BM148" i="1"/>
  <c r="BL148" i="1"/>
  <c r="BK148" i="1"/>
  <c r="BJ148" i="1"/>
  <c r="BS147" i="1"/>
  <c r="BR147" i="1"/>
  <c r="BQ147" i="1"/>
  <c r="BP147" i="1"/>
  <c r="BO147" i="1"/>
  <c r="BN147" i="1"/>
  <c r="BM147" i="1"/>
  <c r="BL147" i="1"/>
  <c r="BK147" i="1"/>
  <c r="BJ147" i="1"/>
  <c r="BS146" i="1"/>
  <c r="BR146" i="1"/>
  <c r="BQ146" i="1"/>
  <c r="BP146" i="1"/>
  <c r="BO146" i="1"/>
  <c r="BN146" i="1"/>
  <c r="BM146" i="1"/>
  <c r="BL146" i="1"/>
  <c r="BK146" i="1"/>
  <c r="BJ146" i="1"/>
  <c r="BS145" i="1"/>
  <c r="BR145" i="1"/>
  <c r="BQ145" i="1"/>
  <c r="BP145" i="1"/>
  <c r="BO145" i="1"/>
  <c r="BN145" i="1"/>
  <c r="BM145" i="1"/>
  <c r="BL145" i="1"/>
  <c r="BK145" i="1"/>
  <c r="BJ145" i="1"/>
  <c r="BS144" i="1"/>
  <c r="BR144" i="1"/>
  <c r="BQ144" i="1"/>
  <c r="BP144" i="1"/>
  <c r="BO144" i="1"/>
  <c r="BN144" i="1"/>
  <c r="BM144" i="1"/>
  <c r="BL144" i="1"/>
  <c r="BK144" i="1"/>
  <c r="BJ144" i="1"/>
  <c r="BS143" i="1"/>
  <c r="BR143" i="1"/>
  <c r="BQ143" i="1"/>
  <c r="BP143" i="1"/>
  <c r="BO143" i="1"/>
  <c r="BN143" i="1"/>
  <c r="BM143" i="1"/>
  <c r="BL143" i="1"/>
  <c r="BK143" i="1"/>
  <c r="BJ143" i="1"/>
  <c r="BS142" i="1"/>
  <c r="BR142" i="1"/>
  <c r="BQ142" i="1"/>
  <c r="BP142" i="1"/>
  <c r="BO142" i="1"/>
  <c r="BN142" i="1"/>
  <c r="BM142" i="1"/>
  <c r="BL142" i="1"/>
  <c r="BK142" i="1"/>
  <c r="BJ142" i="1"/>
  <c r="BS141" i="1"/>
  <c r="BR141" i="1"/>
  <c r="BQ141" i="1"/>
  <c r="BP141" i="1"/>
  <c r="BO141" i="1"/>
  <c r="BN141" i="1"/>
  <c r="BM141" i="1"/>
  <c r="BL141" i="1"/>
  <c r="BK141" i="1"/>
  <c r="BJ141" i="1"/>
  <c r="BS140" i="1"/>
  <c r="BR140" i="1"/>
  <c r="BQ140" i="1"/>
  <c r="BP140" i="1"/>
  <c r="BO140" i="1"/>
  <c r="BN140" i="1"/>
  <c r="BM140" i="1"/>
  <c r="BL140" i="1"/>
  <c r="BK140" i="1"/>
  <c r="BJ140" i="1"/>
  <c r="BS139" i="1"/>
  <c r="BR139" i="1"/>
  <c r="BQ139" i="1"/>
  <c r="BP139" i="1"/>
  <c r="BO139" i="1"/>
  <c r="BN139" i="1"/>
  <c r="BM139" i="1"/>
  <c r="BL139" i="1"/>
  <c r="BK139" i="1"/>
  <c r="BJ139" i="1"/>
  <c r="BS138" i="1"/>
  <c r="BR138" i="1"/>
  <c r="BQ138" i="1"/>
  <c r="BP138" i="1"/>
  <c r="BO138" i="1"/>
  <c r="BN138" i="1"/>
  <c r="BM138" i="1"/>
  <c r="BL138" i="1"/>
  <c r="BK138" i="1"/>
  <c r="BJ138" i="1"/>
  <c r="BS137" i="1"/>
  <c r="BR137" i="1"/>
  <c r="BQ137" i="1"/>
  <c r="BP137" i="1"/>
  <c r="BO137" i="1"/>
  <c r="BN137" i="1"/>
  <c r="BM137" i="1"/>
  <c r="BL137" i="1"/>
  <c r="BK137" i="1"/>
  <c r="BJ137" i="1"/>
  <c r="BS136" i="1"/>
  <c r="BR136" i="1"/>
  <c r="BQ136" i="1"/>
  <c r="BP136" i="1"/>
  <c r="BO136" i="1"/>
  <c r="BN136" i="1"/>
  <c r="BM136" i="1"/>
  <c r="BL136" i="1"/>
  <c r="BK136" i="1"/>
  <c r="BJ136" i="1"/>
  <c r="BS135" i="1"/>
  <c r="BR135" i="1"/>
  <c r="BQ135" i="1"/>
  <c r="BP135" i="1"/>
  <c r="BO135" i="1"/>
  <c r="BN135" i="1"/>
  <c r="BM135" i="1"/>
  <c r="BL135" i="1"/>
  <c r="BK135" i="1"/>
  <c r="BJ135" i="1"/>
  <c r="BS134" i="1"/>
  <c r="BR134" i="1"/>
  <c r="BQ134" i="1"/>
  <c r="BP134" i="1"/>
  <c r="BO134" i="1"/>
  <c r="BN134" i="1"/>
  <c r="BM134" i="1"/>
  <c r="BL134" i="1"/>
  <c r="BK134" i="1"/>
  <c r="BJ134" i="1"/>
  <c r="BS133" i="1"/>
  <c r="BR133" i="1"/>
  <c r="BQ133" i="1"/>
  <c r="BP133" i="1"/>
  <c r="BO133" i="1"/>
  <c r="BN133" i="1"/>
  <c r="BM133" i="1"/>
  <c r="BL133" i="1"/>
  <c r="BK133" i="1"/>
  <c r="BJ133" i="1"/>
  <c r="BS132" i="1"/>
  <c r="BR132" i="1"/>
  <c r="BQ132" i="1"/>
  <c r="BP132" i="1"/>
  <c r="BO132" i="1"/>
  <c r="BN132" i="1"/>
  <c r="BM132" i="1"/>
  <c r="BL132" i="1"/>
  <c r="BK132" i="1"/>
  <c r="BJ132" i="1"/>
  <c r="BS131" i="1"/>
  <c r="BR131" i="1"/>
  <c r="BQ131" i="1"/>
  <c r="BP131" i="1"/>
  <c r="BO131" i="1"/>
  <c r="BN131" i="1"/>
  <c r="BM131" i="1"/>
  <c r="BL131" i="1"/>
  <c r="BK131" i="1"/>
  <c r="BJ131" i="1"/>
  <c r="BS130" i="1"/>
  <c r="BR130" i="1"/>
  <c r="BQ130" i="1"/>
  <c r="BP130" i="1"/>
  <c r="BO130" i="1"/>
  <c r="BN130" i="1"/>
  <c r="BM130" i="1"/>
  <c r="BL130" i="1"/>
  <c r="BK130" i="1"/>
  <c r="BJ130" i="1"/>
  <c r="BS129" i="1"/>
  <c r="BR129" i="1"/>
  <c r="BQ129" i="1"/>
  <c r="BP129" i="1"/>
  <c r="BO129" i="1"/>
  <c r="BN129" i="1"/>
  <c r="BM129" i="1"/>
  <c r="BL129" i="1"/>
  <c r="BK129" i="1"/>
  <c r="BJ129" i="1"/>
  <c r="BS128" i="1"/>
  <c r="BR128" i="1"/>
  <c r="BQ128" i="1"/>
  <c r="BP128" i="1"/>
  <c r="BO128" i="1"/>
  <c r="BN128" i="1"/>
  <c r="BM128" i="1"/>
  <c r="BL128" i="1"/>
  <c r="BK128" i="1"/>
  <c r="BJ128" i="1"/>
  <c r="BS127" i="1"/>
  <c r="BR127" i="1"/>
  <c r="BQ127" i="1"/>
  <c r="BP127" i="1"/>
  <c r="BO127" i="1"/>
  <c r="BN127" i="1"/>
  <c r="BM127" i="1"/>
  <c r="BL127" i="1"/>
  <c r="BK127" i="1"/>
  <c r="BJ127" i="1"/>
  <c r="BS126" i="1"/>
  <c r="BR126" i="1"/>
  <c r="BQ126" i="1"/>
  <c r="BP126" i="1"/>
  <c r="BO126" i="1"/>
  <c r="BN126" i="1"/>
  <c r="BM126" i="1"/>
  <c r="BL126" i="1"/>
  <c r="BK126" i="1"/>
  <c r="BJ126" i="1"/>
  <c r="BS125" i="1"/>
  <c r="BR125" i="1"/>
  <c r="BQ125" i="1"/>
  <c r="BP125" i="1"/>
  <c r="BO125" i="1"/>
  <c r="BN125" i="1"/>
  <c r="BM125" i="1"/>
  <c r="BL125" i="1"/>
  <c r="BK125" i="1"/>
  <c r="BJ125" i="1"/>
  <c r="BS124" i="1"/>
  <c r="BR124" i="1"/>
  <c r="BQ124" i="1"/>
  <c r="BP124" i="1"/>
  <c r="BO124" i="1"/>
  <c r="BN124" i="1"/>
  <c r="BM124" i="1"/>
  <c r="BL124" i="1"/>
  <c r="BK124" i="1"/>
  <c r="BJ124" i="1"/>
  <c r="BS123" i="1"/>
  <c r="BR123" i="1"/>
  <c r="BQ123" i="1"/>
  <c r="BP123" i="1"/>
  <c r="BO123" i="1"/>
  <c r="BN123" i="1"/>
  <c r="BM123" i="1"/>
  <c r="BL123" i="1"/>
  <c r="BK123" i="1"/>
  <c r="BJ123" i="1"/>
  <c r="BS122" i="1"/>
  <c r="BR122" i="1"/>
  <c r="BQ122" i="1"/>
  <c r="BP122" i="1"/>
  <c r="BO122" i="1"/>
  <c r="BN122" i="1"/>
  <c r="BM122" i="1"/>
  <c r="BL122" i="1"/>
  <c r="BK122" i="1"/>
  <c r="BJ122" i="1"/>
  <c r="BS121" i="1"/>
  <c r="BR121" i="1"/>
  <c r="BQ121" i="1"/>
  <c r="BP121" i="1"/>
  <c r="BO121" i="1"/>
  <c r="BN121" i="1"/>
  <c r="BM121" i="1"/>
  <c r="BL121" i="1"/>
  <c r="BK121" i="1"/>
  <c r="BJ121" i="1"/>
  <c r="BS120" i="1"/>
  <c r="BR120" i="1"/>
  <c r="BQ120" i="1"/>
  <c r="BP120" i="1"/>
  <c r="BO120" i="1"/>
  <c r="BN120" i="1"/>
  <c r="BM120" i="1"/>
  <c r="BL120" i="1"/>
  <c r="BK120" i="1"/>
  <c r="BJ120" i="1"/>
  <c r="BS119" i="1"/>
  <c r="BR119" i="1"/>
  <c r="BQ119" i="1"/>
  <c r="BP119" i="1"/>
  <c r="BO119" i="1"/>
  <c r="BN119" i="1"/>
  <c r="BM119" i="1"/>
  <c r="BL119" i="1"/>
  <c r="BK119" i="1"/>
  <c r="BJ119" i="1"/>
  <c r="BS118" i="1"/>
  <c r="BR118" i="1"/>
  <c r="BQ118" i="1"/>
  <c r="BP118" i="1"/>
  <c r="BO118" i="1"/>
  <c r="BN118" i="1"/>
  <c r="BM118" i="1"/>
  <c r="BL118" i="1"/>
  <c r="BK118" i="1"/>
  <c r="BJ118" i="1"/>
  <c r="BS117" i="1"/>
  <c r="BR117" i="1"/>
  <c r="BQ117" i="1"/>
  <c r="BP117" i="1"/>
  <c r="BO117" i="1"/>
  <c r="BN117" i="1"/>
  <c r="BM117" i="1"/>
  <c r="BL117" i="1"/>
  <c r="BK117" i="1"/>
  <c r="BJ117" i="1"/>
  <c r="BS116" i="1"/>
  <c r="BR116" i="1"/>
  <c r="BQ116" i="1"/>
  <c r="BP116" i="1"/>
  <c r="BO116" i="1"/>
  <c r="BN116" i="1"/>
  <c r="BM116" i="1"/>
  <c r="BL116" i="1"/>
  <c r="BK116" i="1"/>
  <c r="BJ116" i="1"/>
  <c r="BS115" i="1"/>
  <c r="BR115" i="1"/>
  <c r="BQ115" i="1"/>
  <c r="BP115" i="1"/>
  <c r="BO115" i="1"/>
  <c r="BN115" i="1"/>
  <c r="BM115" i="1"/>
  <c r="BL115" i="1"/>
  <c r="BK115" i="1"/>
  <c r="BJ115" i="1"/>
  <c r="BS114" i="1"/>
  <c r="BR114" i="1"/>
  <c r="BQ114" i="1"/>
  <c r="BP114" i="1"/>
  <c r="BO114" i="1"/>
  <c r="BN114" i="1"/>
  <c r="BM114" i="1"/>
  <c r="BL114" i="1"/>
  <c r="BK114" i="1"/>
  <c r="BJ114" i="1"/>
  <c r="BS113" i="1"/>
  <c r="BR113" i="1"/>
  <c r="BQ113" i="1"/>
  <c r="BP113" i="1"/>
  <c r="BO113" i="1"/>
  <c r="BN113" i="1"/>
  <c r="BM113" i="1"/>
  <c r="BL113" i="1"/>
  <c r="BK113" i="1"/>
  <c r="BJ113" i="1"/>
  <c r="BS112" i="1"/>
  <c r="BR112" i="1"/>
  <c r="BQ112" i="1"/>
  <c r="BP112" i="1"/>
  <c r="BO112" i="1"/>
  <c r="BN112" i="1"/>
  <c r="BM112" i="1"/>
  <c r="BL112" i="1"/>
  <c r="BK112" i="1"/>
  <c r="BJ112" i="1"/>
  <c r="BS111" i="1"/>
  <c r="BR111" i="1"/>
  <c r="BQ111" i="1"/>
  <c r="BP111" i="1"/>
  <c r="BO111" i="1"/>
  <c r="BN111" i="1"/>
  <c r="BM111" i="1"/>
  <c r="BL111" i="1"/>
  <c r="BK111" i="1"/>
  <c r="BJ111" i="1"/>
  <c r="BS110" i="1"/>
  <c r="BR110" i="1"/>
  <c r="BQ110" i="1"/>
  <c r="BP110" i="1"/>
  <c r="BO110" i="1"/>
  <c r="BN110" i="1"/>
  <c r="BM110" i="1"/>
  <c r="BL110" i="1"/>
  <c r="BK110" i="1"/>
  <c r="BJ110" i="1"/>
  <c r="BS109" i="1"/>
  <c r="BR109" i="1"/>
  <c r="BQ109" i="1"/>
  <c r="BP109" i="1"/>
  <c r="BO109" i="1"/>
  <c r="BN109" i="1"/>
  <c r="BM109" i="1"/>
  <c r="BL109" i="1"/>
  <c r="BK109" i="1"/>
  <c r="BJ109" i="1"/>
  <c r="BS108" i="1"/>
  <c r="BR108" i="1"/>
  <c r="BQ108" i="1"/>
  <c r="BP108" i="1"/>
  <c r="BO108" i="1"/>
  <c r="BN108" i="1"/>
  <c r="BM108" i="1"/>
  <c r="BL108" i="1"/>
  <c r="BK108" i="1"/>
  <c r="BJ108" i="1"/>
  <c r="BS107" i="1"/>
  <c r="BR107" i="1"/>
  <c r="BQ107" i="1"/>
  <c r="BP107" i="1"/>
  <c r="BO107" i="1"/>
  <c r="BN107" i="1"/>
  <c r="BM107" i="1"/>
  <c r="BL107" i="1"/>
  <c r="BK107" i="1"/>
  <c r="BJ107" i="1"/>
  <c r="BS106" i="1"/>
  <c r="BR106" i="1"/>
  <c r="BQ106" i="1"/>
  <c r="BP106" i="1"/>
  <c r="BO106" i="1"/>
  <c r="BN106" i="1"/>
  <c r="BM106" i="1"/>
  <c r="BL106" i="1"/>
  <c r="BK106" i="1"/>
  <c r="BJ106" i="1"/>
  <c r="BS105" i="1"/>
  <c r="BR105" i="1"/>
  <c r="BQ105" i="1"/>
  <c r="BP105" i="1"/>
  <c r="BO105" i="1"/>
  <c r="BN105" i="1"/>
  <c r="BM105" i="1"/>
  <c r="BL105" i="1"/>
  <c r="BK105" i="1"/>
  <c r="BJ105" i="1"/>
  <c r="BS104" i="1"/>
  <c r="BR104" i="1"/>
  <c r="BQ104" i="1"/>
  <c r="BP104" i="1"/>
  <c r="BO104" i="1"/>
  <c r="BN104" i="1"/>
  <c r="BM104" i="1"/>
  <c r="BL104" i="1"/>
  <c r="BK104" i="1"/>
  <c r="BJ104" i="1"/>
  <c r="BS103" i="1"/>
  <c r="BR103" i="1"/>
  <c r="BQ103" i="1"/>
  <c r="BP103" i="1"/>
  <c r="BO103" i="1"/>
  <c r="BN103" i="1"/>
  <c r="BM103" i="1"/>
  <c r="BL103" i="1"/>
  <c r="BK103" i="1"/>
  <c r="BJ103" i="1"/>
  <c r="BS102" i="1"/>
  <c r="BR102" i="1"/>
  <c r="BQ102" i="1"/>
  <c r="BP102" i="1"/>
  <c r="BO102" i="1"/>
  <c r="BN102" i="1"/>
  <c r="BM102" i="1"/>
  <c r="BL102" i="1"/>
  <c r="BK102" i="1"/>
  <c r="BJ102" i="1"/>
  <c r="BS101" i="1"/>
  <c r="BR101" i="1"/>
  <c r="BQ101" i="1"/>
  <c r="BP101" i="1"/>
  <c r="BO101" i="1"/>
  <c r="BN101" i="1"/>
  <c r="BM101" i="1"/>
  <c r="BL101" i="1"/>
  <c r="BK101" i="1"/>
  <c r="BJ101" i="1"/>
  <c r="BS100" i="1"/>
  <c r="BR100" i="1"/>
  <c r="BQ100" i="1"/>
  <c r="BP100" i="1"/>
  <c r="BO100" i="1"/>
  <c r="BN100" i="1"/>
  <c r="BM100" i="1"/>
  <c r="BL100" i="1"/>
  <c r="BK100" i="1"/>
  <c r="BJ100" i="1"/>
  <c r="BS99" i="1"/>
  <c r="BR99" i="1"/>
  <c r="BQ99" i="1"/>
  <c r="BP99" i="1"/>
  <c r="BO99" i="1"/>
  <c r="BN99" i="1"/>
  <c r="BM99" i="1"/>
  <c r="BL99" i="1"/>
  <c r="BK99" i="1"/>
  <c r="BJ99" i="1"/>
  <c r="BS98" i="1"/>
  <c r="BR98" i="1"/>
  <c r="BQ98" i="1"/>
  <c r="BP98" i="1"/>
  <c r="BO98" i="1"/>
  <c r="BN98" i="1"/>
  <c r="BM98" i="1"/>
  <c r="BL98" i="1"/>
  <c r="BK98" i="1"/>
  <c r="BJ98" i="1"/>
  <c r="BS97" i="1"/>
  <c r="BR97" i="1"/>
  <c r="BQ97" i="1"/>
  <c r="BP97" i="1"/>
  <c r="BO97" i="1"/>
  <c r="BN97" i="1"/>
  <c r="BM97" i="1"/>
  <c r="BL97" i="1"/>
  <c r="BK97" i="1"/>
  <c r="BJ97" i="1"/>
  <c r="BS96" i="1"/>
  <c r="BR96" i="1"/>
  <c r="BQ96" i="1"/>
  <c r="BP96" i="1"/>
  <c r="BO96" i="1"/>
  <c r="BN96" i="1"/>
  <c r="BM96" i="1"/>
  <c r="BL96" i="1"/>
  <c r="BK96" i="1"/>
  <c r="BJ96" i="1"/>
  <c r="BS95" i="1"/>
  <c r="BR95" i="1"/>
  <c r="BQ95" i="1"/>
  <c r="BP95" i="1"/>
  <c r="BO95" i="1"/>
  <c r="BN95" i="1"/>
  <c r="BM95" i="1"/>
  <c r="BL95" i="1"/>
  <c r="BK95" i="1"/>
  <c r="BJ95" i="1"/>
  <c r="BS94" i="1"/>
  <c r="BR94" i="1"/>
  <c r="BQ94" i="1"/>
  <c r="BP94" i="1"/>
  <c r="BO94" i="1"/>
  <c r="BN94" i="1"/>
  <c r="BM94" i="1"/>
  <c r="BL94" i="1"/>
  <c r="BK94" i="1"/>
  <c r="BJ94" i="1"/>
  <c r="BS93" i="1"/>
  <c r="BR93" i="1"/>
  <c r="BQ93" i="1"/>
  <c r="BP93" i="1"/>
  <c r="BO93" i="1"/>
  <c r="BN93" i="1"/>
  <c r="BM93" i="1"/>
  <c r="BL93" i="1"/>
  <c r="BK93" i="1"/>
  <c r="BJ93" i="1"/>
  <c r="BS92" i="1"/>
  <c r="BR92" i="1"/>
  <c r="BQ92" i="1"/>
  <c r="BP92" i="1"/>
  <c r="BO92" i="1"/>
  <c r="BN92" i="1"/>
  <c r="BM92" i="1"/>
  <c r="BL92" i="1"/>
  <c r="BK92" i="1"/>
  <c r="BJ92" i="1"/>
  <c r="BS91" i="1"/>
  <c r="BR91" i="1"/>
  <c r="BQ91" i="1"/>
  <c r="BP91" i="1"/>
  <c r="BO91" i="1"/>
  <c r="BN91" i="1"/>
  <c r="BM91" i="1"/>
  <c r="BL91" i="1"/>
  <c r="BK91" i="1"/>
  <c r="BJ91" i="1"/>
  <c r="BS90" i="1"/>
  <c r="BR90" i="1"/>
  <c r="BQ90" i="1"/>
  <c r="BP90" i="1"/>
  <c r="BO90" i="1"/>
  <c r="BN90" i="1"/>
  <c r="BM90" i="1"/>
  <c r="BL90" i="1"/>
  <c r="BK90" i="1"/>
  <c r="BJ90" i="1"/>
  <c r="BS89" i="1"/>
  <c r="BR89" i="1"/>
  <c r="BQ89" i="1"/>
  <c r="BP89" i="1"/>
  <c r="BO89" i="1"/>
  <c r="BN89" i="1"/>
  <c r="BM89" i="1"/>
  <c r="BL89" i="1"/>
  <c r="BK89" i="1"/>
  <c r="BJ89" i="1"/>
  <c r="BS88" i="1"/>
  <c r="BR88" i="1"/>
  <c r="BQ88" i="1"/>
  <c r="BP88" i="1"/>
  <c r="BO88" i="1"/>
  <c r="BN88" i="1"/>
  <c r="BM88" i="1"/>
  <c r="BL88" i="1"/>
  <c r="BK88" i="1"/>
  <c r="BJ88" i="1"/>
  <c r="BS87" i="1"/>
  <c r="BR87" i="1"/>
  <c r="BQ87" i="1"/>
  <c r="BP87" i="1"/>
  <c r="BO87" i="1"/>
  <c r="BN87" i="1"/>
  <c r="BM87" i="1"/>
  <c r="BL87" i="1"/>
  <c r="BK87" i="1"/>
  <c r="BJ87" i="1"/>
  <c r="BS86" i="1"/>
  <c r="BR86" i="1"/>
  <c r="BQ86" i="1"/>
  <c r="BP86" i="1"/>
  <c r="BO86" i="1"/>
  <c r="BN86" i="1"/>
  <c r="BM86" i="1"/>
  <c r="BL86" i="1"/>
  <c r="BK86" i="1"/>
  <c r="BJ86" i="1"/>
  <c r="BS85" i="1"/>
  <c r="BR85" i="1"/>
  <c r="BQ85" i="1"/>
  <c r="BP85" i="1"/>
  <c r="BO85" i="1"/>
  <c r="BN85" i="1"/>
  <c r="BM85" i="1"/>
  <c r="BL85" i="1"/>
  <c r="BK85" i="1"/>
  <c r="BJ85" i="1"/>
  <c r="BS84" i="1"/>
  <c r="BR84" i="1"/>
  <c r="BQ84" i="1"/>
  <c r="BP84" i="1"/>
  <c r="BO84" i="1"/>
  <c r="BN84" i="1"/>
  <c r="BM84" i="1"/>
  <c r="BL84" i="1"/>
  <c r="BK84" i="1"/>
  <c r="BJ84" i="1"/>
  <c r="BS83" i="1"/>
  <c r="BR83" i="1"/>
  <c r="BQ83" i="1"/>
  <c r="BP83" i="1"/>
  <c r="BO83" i="1"/>
  <c r="BN83" i="1"/>
  <c r="BM83" i="1"/>
  <c r="BL83" i="1"/>
  <c r="BK83" i="1"/>
  <c r="BJ83" i="1"/>
  <c r="BS82" i="1"/>
  <c r="BR82" i="1"/>
  <c r="BQ82" i="1"/>
  <c r="BP82" i="1"/>
  <c r="BO82" i="1"/>
  <c r="BN82" i="1"/>
  <c r="BM82" i="1"/>
  <c r="BL82" i="1"/>
  <c r="BK82" i="1"/>
  <c r="BJ82" i="1"/>
  <c r="BS81" i="1"/>
  <c r="BR81" i="1"/>
  <c r="BQ81" i="1"/>
  <c r="BP81" i="1"/>
  <c r="BO81" i="1"/>
  <c r="BN81" i="1"/>
  <c r="BM81" i="1"/>
  <c r="BL81" i="1"/>
  <c r="BK81" i="1"/>
  <c r="BJ81" i="1"/>
  <c r="BS80" i="1"/>
  <c r="BR80" i="1"/>
  <c r="BQ80" i="1"/>
  <c r="BP80" i="1"/>
  <c r="BO80" i="1"/>
  <c r="BN80" i="1"/>
  <c r="BM80" i="1"/>
  <c r="BL80" i="1"/>
  <c r="BK80" i="1"/>
  <c r="BJ80" i="1"/>
  <c r="BS79" i="1"/>
  <c r="BR79" i="1"/>
  <c r="BQ79" i="1"/>
  <c r="BP79" i="1"/>
  <c r="BO79" i="1"/>
  <c r="BN79" i="1"/>
  <c r="BM79" i="1"/>
  <c r="BL79" i="1"/>
  <c r="BK79" i="1"/>
  <c r="BJ79" i="1"/>
  <c r="BS78" i="1"/>
  <c r="BR78" i="1"/>
  <c r="BQ78" i="1"/>
  <c r="BP78" i="1"/>
  <c r="BO78" i="1"/>
  <c r="BN78" i="1"/>
  <c r="BM78" i="1"/>
  <c r="BL78" i="1"/>
  <c r="BK78" i="1"/>
  <c r="BJ78" i="1"/>
  <c r="BS77" i="1"/>
  <c r="BR77" i="1"/>
  <c r="BQ77" i="1"/>
  <c r="BP77" i="1"/>
  <c r="BO77" i="1"/>
  <c r="BN77" i="1"/>
  <c r="BM77" i="1"/>
  <c r="BL77" i="1"/>
  <c r="BK77" i="1"/>
  <c r="BJ77" i="1"/>
  <c r="BS76" i="1"/>
  <c r="BR76" i="1"/>
  <c r="BQ76" i="1"/>
  <c r="BP76" i="1"/>
  <c r="BO76" i="1"/>
  <c r="BN76" i="1"/>
  <c r="BM76" i="1"/>
  <c r="BL76" i="1"/>
  <c r="BK76" i="1"/>
  <c r="BJ76" i="1"/>
  <c r="BS75" i="1"/>
  <c r="BR75" i="1"/>
  <c r="BQ75" i="1"/>
  <c r="BP75" i="1"/>
  <c r="BO75" i="1"/>
  <c r="BN75" i="1"/>
  <c r="BM75" i="1"/>
  <c r="BL75" i="1"/>
  <c r="BK75" i="1"/>
  <c r="BJ75" i="1"/>
  <c r="BS74" i="1"/>
  <c r="BR74" i="1"/>
  <c r="BQ74" i="1"/>
  <c r="BP74" i="1"/>
  <c r="BO74" i="1"/>
  <c r="BN74" i="1"/>
  <c r="BM74" i="1"/>
  <c r="BL74" i="1"/>
  <c r="BK74" i="1"/>
  <c r="BJ74" i="1"/>
  <c r="BS73" i="1"/>
  <c r="BR73" i="1"/>
  <c r="BQ73" i="1"/>
  <c r="BP73" i="1"/>
  <c r="BO73" i="1"/>
  <c r="BN73" i="1"/>
  <c r="BM73" i="1"/>
  <c r="BL73" i="1"/>
  <c r="BK73" i="1"/>
  <c r="BJ73" i="1"/>
  <c r="BS72" i="1"/>
  <c r="BR72" i="1"/>
  <c r="BQ72" i="1"/>
  <c r="BP72" i="1"/>
  <c r="BO72" i="1"/>
  <c r="BN72" i="1"/>
  <c r="BM72" i="1"/>
  <c r="BL72" i="1"/>
  <c r="BK72" i="1"/>
  <c r="BJ72" i="1"/>
  <c r="BS71" i="1"/>
  <c r="BR71" i="1"/>
  <c r="BQ71" i="1"/>
  <c r="BP71" i="1"/>
  <c r="BO71" i="1"/>
  <c r="BN71" i="1"/>
  <c r="BM71" i="1"/>
  <c r="BL71" i="1"/>
  <c r="BK71" i="1"/>
  <c r="BJ71" i="1"/>
  <c r="BS70" i="1"/>
  <c r="BR70" i="1"/>
  <c r="BQ70" i="1"/>
  <c r="BP70" i="1"/>
  <c r="BO70" i="1"/>
  <c r="BN70" i="1"/>
  <c r="BM70" i="1"/>
  <c r="BL70" i="1"/>
  <c r="BK70" i="1"/>
  <c r="BJ70" i="1"/>
  <c r="BS69" i="1"/>
  <c r="BR69" i="1"/>
  <c r="BQ69" i="1"/>
  <c r="BP69" i="1"/>
  <c r="BO69" i="1"/>
  <c r="BN69" i="1"/>
  <c r="BM69" i="1"/>
  <c r="BL69" i="1"/>
  <c r="BK69" i="1"/>
  <c r="BJ69" i="1"/>
  <c r="BS68" i="1"/>
  <c r="BR68" i="1"/>
  <c r="BQ68" i="1"/>
  <c r="BP68" i="1"/>
  <c r="BO68" i="1"/>
  <c r="BN68" i="1"/>
  <c r="BM68" i="1"/>
  <c r="BL68" i="1"/>
  <c r="BK68" i="1"/>
  <c r="BJ68" i="1"/>
  <c r="BS67" i="1"/>
  <c r="BR67" i="1"/>
  <c r="BQ67" i="1"/>
  <c r="BP67" i="1"/>
  <c r="BO67" i="1"/>
  <c r="BN67" i="1"/>
  <c r="BM67" i="1"/>
  <c r="BL67" i="1"/>
  <c r="BK67" i="1"/>
  <c r="BJ67" i="1"/>
  <c r="BS66" i="1"/>
  <c r="BR66" i="1"/>
  <c r="BQ66" i="1"/>
  <c r="BP66" i="1"/>
  <c r="BO66" i="1"/>
  <c r="BN66" i="1"/>
  <c r="BM66" i="1"/>
  <c r="BL66" i="1"/>
  <c r="BK66" i="1"/>
  <c r="BJ66" i="1"/>
  <c r="BS65" i="1"/>
  <c r="BR65" i="1"/>
  <c r="BQ65" i="1"/>
  <c r="BP65" i="1"/>
  <c r="BO65" i="1"/>
  <c r="BN65" i="1"/>
  <c r="BM65" i="1"/>
  <c r="BL65" i="1"/>
  <c r="BK65" i="1"/>
  <c r="BJ65" i="1"/>
  <c r="BS64" i="1"/>
  <c r="BR64" i="1"/>
  <c r="BQ64" i="1"/>
  <c r="BP64" i="1"/>
  <c r="BO64" i="1"/>
  <c r="BN64" i="1"/>
  <c r="BM64" i="1"/>
  <c r="BL64" i="1"/>
  <c r="BK64" i="1"/>
  <c r="BJ64" i="1"/>
  <c r="BS63" i="1"/>
  <c r="BR63" i="1"/>
  <c r="BQ63" i="1"/>
  <c r="BP63" i="1"/>
  <c r="BO63" i="1"/>
  <c r="BN63" i="1"/>
  <c r="BM63" i="1"/>
  <c r="BL63" i="1"/>
  <c r="BK63" i="1"/>
  <c r="BJ63" i="1"/>
  <c r="BS62" i="1"/>
  <c r="BR62" i="1"/>
  <c r="BQ62" i="1"/>
  <c r="BP62" i="1"/>
  <c r="BO62" i="1"/>
  <c r="BN62" i="1"/>
  <c r="BM62" i="1"/>
  <c r="BL62" i="1"/>
  <c r="BK62" i="1"/>
  <c r="BJ62" i="1"/>
  <c r="BS61" i="1"/>
  <c r="BR61" i="1"/>
  <c r="BQ61" i="1"/>
  <c r="BP61" i="1"/>
  <c r="BO61" i="1"/>
  <c r="BN61" i="1"/>
  <c r="BM61" i="1"/>
  <c r="BL61" i="1"/>
  <c r="BK61" i="1"/>
  <c r="BJ61" i="1"/>
  <c r="BS60" i="1"/>
  <c r="BR60" i="1"/>
  <c r="BQ60" i="1"/>
  <c r="BP60" i="1"/>
  <c r="BO60" i="1"/>
  <c r="BN60" i="1"/>
  <c r="BM60" i="1"/>
  <c r="BL60" i="1"/>
  <c r="BK60" i="1"/>
  <c r="BJ60" i="1"/>
  <c r="BS59" i="1"/>
  <c r="BR59" i="1"/>
  <c r="BQ59" i="1"/>
  <c r="BP59" i="1"/>
  <c r="BO59" i="1"/>
  <c r="BN59" i="1"/>
  <c r="BM59" i="1"/>
  <c r="BL59" i="1"/>
  <c r="BK59" i="1"/>
  <c r="BJ59" i="1"/>
  <c r="BS58" i="1"/>
  <c r="BR58" i="1"/>
  <c r="BQ58" i="1"/>
  <c r="BP58" i="1"/>
  <c r="BO58" i="1"/>
  <c r="BN58" i="1"/>
  <c r="BM58" i="1"/>
  <c r="BL58" i="1"/>
  <c r="BK58" i="1"/>
  <c r="BJ58" i="1"/>
  <c r="BS57" i="1"/>
  <c r="BR57" i="1"/>
  <c r="BQ57" i="1"/>
  <c r="BP57" i="1"/>
  <c r="BO57" i="1"/>
  <c r="BN57" i="1"/>
  <c r="BM57" i="1"/>
  <c r="BL57" i="1"/>
  <c r="BK57" i="1"/>
  <c r="BJ57" i="1"/>
  <c r="BS56" i="1"/>
  <c r="BR56" i="1"/>
  <c r="BQ56" i="1"/>
  <c r="BP56" i="1"/>
  <c r="BO56" i="1"/>
  <c r="BN56" i="1"/>
  <c r="BM56" i="1"/>
  <c r="BL56" i="1"/>
  <c r="BK56" i="1"/>
  <c r="BJ56" i="1"/>
  <c r="BS55" i="1"/>
  <c r="BR55" i="1"/>
  <c r="BQ55" i="1"/>
  <c r="BP55" i="1"/>
  <c r="BO55" i="1"/>
  <c r="BN55" i="1"/>
  <c r="BM55" i="1"/>
  <c r="BL55" i="1"/>
  <c r="BK55" i="1"/>
  <c r="BJ55" i="1"/>
  <c r="BS54" i="1"/>
  <c r="BR54" i="1"/>
  <c r="BQ54" i="1"/>
  <c r="BP54" i="1"/>
  <c r="BO54" i="1"/>
  <c r="BN54" i="1"/>
  <c r="BM54" i="1"/>
  <c r="BL54" i="1"/>
  <c r="BK54" i="1"/>
  <c r="BJ54" i="1"/>
  <c r="BS53" i="1"/>
  <c r="BR53" i="1"/>
  <c r="BQ53" i="1"/>
  <c r="BP53" i="1"/>
  <c r="BO53" i="1"/>
  <c r="BN53" i="1"/>
  <c r="BM53" i="1"/>
  <c r="BL53" i="1"/>
  <c r="BK53" i="1"/>
  <c r="BJ53" i="1"/>
  <c r="BS52" i="1"/>
  <c r="BR52" i="1"/>
  <c r="BQ52" i="1"/>
  <c r="BP52" i="1"/>
  <c r="BO52" i="1"/>
  <c r="BN52" i="1"/>
  <c r="BM52" i="1"/>
  <c r="BL52" i="1"/>
  <c r="BK52" i="1"/>
  <c r="BJ52" i="1"/>
  <c r="BS51" i="1"/>
  <c r="BR51" i="1"/>
  <c r="BQ51" i="1"/>
  <c r="BP51" i="1"/>
  <c r="BO51" i="1"/>
  <c r="BN51" i="1"/>
  <c r="BM51" i="1"/>
  <c r="BL51" i="1"/>
  <c r="BK51" i="1"/>
  <c r="BJ51" i="1"/>
  <c r="BS50" i="1"/>
  <c r="BR50" i="1"/>
  <c r="BQ50" i="1"/>
  <c r="BP50" i="1"/>
  <c r="BO50" i="1"/>
  <c r="BN50" i="1"/>
  <c r="BM50" i="1"/>
  <c r="BL50" i="1"/>
  <c r="BK50" i="1"/>
  <c r="BJ50" i="1"/>
  <c r="BS49" i="1"/>
  <c r="BR49" i="1"/>
  <c r="BQ49" i="1"/>
  <c r="BP49" i="1"/>
  <c r="BO49" i="1"/>
  <c r="BN49" i="1"/>
  <c r="BM49" i="1"/>
  <c r="BL49" i="1"/>
  <c r="BK49" i="1"/>
  <c r="BJ49" i="1"/>
  <c r="BS48" i="1"/>
  <c r="BR48" i="1"/>
  <c r="BQ48" i="1"/>
  <c r="BP48" i="1"/>
  <c r="BO48" i="1"/>
  <c r="BN48" i="1"/>
  <c r="BM48" i="1"/>
  <c r="BL48" i="1"/>
  <c r="BK48" i="1"/>
  <c r="BJ48" i="1"/>
  <c r="BS47" i="1"/>
  <c r="BR47" i="1"/>
  <c r="BQ47" i="1"/>
  <c r="BP47" i="1"/>
  <c r="BO47" i="1"/>
  <c r="BN47" i="1"/>
  <c r="BM47" i="1"/>
  <c r="BL47" i="1"/>
  <c r="BK47" i="1"/>
  <c r="BJ47" i="1"/>
  <c r="BS46" i="1"/>
  <c r="BR46" i="1"/>
  <c r="BQ46" i="1"/>
  <c r="BP46" i="1"/>
  <c r="BO46" i="1"/>
  <c r="BN46" i="1"/>
  <c r="BM46" i="1"/>
  <c r="BL46" i="1"/>
  <c r="BK46" i="1"/>
  <c r="BJ46" i="1"/>
  <c r="BS45" i="1"/>
  <c r="BR45" i="1"/>
  <c r="BQ45" i="1"/>
  <c r="BP45" i="1"/>
  <c r="BO45" i="1"/>
  <c r="BN45" i="1"/>
  <c r="BM45" i="1"/>
  <c r="BL45" i="1"/>
  <c r="BK45" i="1"/>
  <c r="BJ45" i="1"/>
  <c r="BS44" i="1"/>
  <c r="BR44" i="1"/>
  <c r="BQ44" i="1"/>
  <c r="BP44" i="1"/>
  <c r="BO44" i="1"/>
  <c r="BN44" i="1"/>
  <c r="BM44" i="1"/>
  <c r="BL44" i="1"/>
  <c r="BK44" i="1"/>
  <c r="BJ44" i="1"/>
  <c r="BS43" i="1"/>
  <c r="BR43" i="1"/>
  <c r="BQ43" i="1"/>
  <c r="BP43" i="1"/>
  <c r="BO43" i="1"/>
  <c r="BN43" i="1"/>
  <c r="BM43" i="1"/>
  <c r="BL43" i="1"/>
  <c r="BK43" i="1"/>
  <c r="BJ43" i="1"/>
  <c r="BS42" i="1"/>
  <c r="BR42" i="1"/>
  <c r="BQ42" i="1"/>
  <c r="BP42" i="1"/>
  <c r="BO42" i="1"/>
  <c r="BN42" i="1"/>
  <c r="BM42" i="1"/>
  <c r="BL42" i="1"/>
  <c r="BK42" i="1"/>
  <c r="BJ42" i="1"/>
  <c r="BS41" i="1"/>
  <c r="BR41" i="1"/>
  <c r="BQ41" i="1"/>
  <c r="BP41" i="1"/>
  <c r="BO41" i="1"/>
  <c r="BN41" i="1"/>
  <c r="BM41" i="1"/>
  <c r="BL41" i="1"/>
  <c r="BK41" i="1"/>
  <c r="BJ41" i="1"/>
  <c r="BS40" i="1"/>
  <c r="BR40" i="1"/>
  <c r="BQ40" i="1"/>
  <c r="BP40" i="1"/>
  <c r="BO40" i="1"/>
  <c r="BN40" i="1"/>
  <c r="BM40" i="1"/>
  <c r="BL40" i="1"/>
  <c r="BK40" i="1"/>
  <c r="BJ40" i="1"/>
  <c r="BS39" i="1"/>
  <c r="BR39" i="1"/>
  <c r="BQ39" i="1"/>
  <c r="BP39" i="1"/>
  <c r="BO39" i="1"/>
  <c r="BN39" i="1"/>
  <c r="BM39" i="1"/>
  <c r="BL39" i="1"/>
  <c r="BK39" i="1"/>
  <c r="BJ39" i="1"/>
  <c r="BS38" i="1"/>
  <c r="BR38" i="1"/>
  <c r="BQ38" i="1"/>
  <c r="BP38" i="1"/>
  <c r="BO38" i="1"/>
  <c r="BN38" i="1"/>
  <c r="BM38" i="1"/>
  <c r="BL38" i="1"/>
  <c r="BK38" i="1"/>
  <c r="BJ38" i="1"/>
  <c r="BS37" i="1"/>
  <c r="BR37" i="1"/>
  <c r="BQ37" i="1"/>
  <c r="BP37" i="1"/>
  <c r="BO37" i="1"/>
  <c r="BN37" i="1"/>
  <c r="BM37" i="1"/>
  <c r="BL37" i="1"/>
  <c r="BK37" i="1"/>
  <c r="BJ37" i="1"/>
  <c r="BS36" i="1"/>
  <c r="BR36" i="1"/>
  <c r="BQ36" i="1"/>
  <c r="BP36" i="1"/>
  <c r="BO36" i="1"/>
  <c r="BN36" i="1"/>
  <c r="BM36" i="1"/>
  <c r="BL36" i="1"/>
  <c r="BK36" i="1"/>
  <c r="BJ36" i="1"/>
  <c r="BS35" i="1"/>
  <c r="BR35" i="1"/>
  <c r="BQ35" i="1"/>
  <c r="BP35" i="1"/>
  <c r="BO35" i="1"/>
  <c r="BN35" i="1"/>
  <c r="BM35" i="1"/>
  <c r="BL35" i="1"/>
  <c r="BK35" i="1"/>
  <c r="BJ35" i="1"/>
  <c r="BS34" i="1"/>
  <c r="BR34" i="1"/>
  <c r="BQ34" i="1"/>
  <c r="BP34" i="1"/>
  <c r="BO34" i="1"/>
  <c r="BN34" i="1"/>
  <c r="BM34" i="1"/>
  <c r="BL34" i="1"/>
  <c r="BK34" i="1"/>
  <c r="BJ34" i="1"/>
  <c r="BS33" i="1"/>
  <c r="BR33" i="1"/>
  <c r="BQ33" i="1"/>
  <c r="BP33" i="1"/>
  <c r="BO33" i="1"/>
  <c r="BN33" i="1"/>
  <c r="BM33" i="1"/>
  <c r="BL33" i="1"/>
  <c r="BK33" i="1"/>
  <c r="BJ33" i="1"/>
  <c r="BS32" i="1"/>
  <c r="BR32" i="1"/>
  <c r="BQ32" i="1"/>
  <c r="BP32" i="1"/>
  <c r="BO32" i="1"/>
  <c r="BN32" i="1"/>
  <c r="BM32" i="1"/>
  <c r="BL32" i="1"/>
  <c r="BK32" i="1"/>
  <c r="BJ32" i="1"/>
  <c r="BS31" i="1"/>
  <c r="BR31" i="1"/>
  <c r="BQ31" i="1"/>
  <c r="BP31" i="1"/>
  <c r="BO31" i="1"/>
  <c r="BN31" i="1"/>
  <c r="BM31" i="1"/>
  <c r="BL31" i="1"/>
  <c r="BK31" i="1"/>
  <c r="BJ31" i="1"/>
  <c r="BS30" i="1"/>
  <c r="BR30" i="1"/>
  <c r="BQ30" i="1"/>
  <c r="BP30" i="1"/>
  <c r="BO30" i="1"/>
  <c r="BN30" i="1"/>
  <c r="BM30" i="1"/>
  <c r="BL30" i="1"/>
  <c r="BK30" i="1"/>
  <c r="BJ30" i="1"/>
  <c r="BS29" i="1"/>
  <c r="BR29" i="1"/>
  <c r="BQ29" i="1"/>
  <c r="BP29" i="1"/>
  <c r="BO29" i="1"/>
  <c r="BN29" i="1"/>
  <c r="BM29" i="1"/>
  <c r="BL29" i="1"/>
  <c r="BK29" i="1"/>
  <c r="BJ29" i="1"/>
  <c r="BS28" i="1"/>
  <c r="BR28" i="1"/>
  <c r="BQ28" i="1"/>
  <c r="BP28" i="1"/>
  <c r="BO28" i="1"/>
  <c r="BN28" i="1"/>
  <c r="BM28" i="1"/>
  <c r="BL28" i="1"/>
  <c r="BK28" i="1"/>
  <c r="BJ28" i="1"/>
  <c r="BS27" i="1"/>
  <c r="BR27" i="1"/>
  <c r="BQ27" i="1"/>
  <c r="BP27" i="1"/>
  <c r="BO27" i="1"/>
  <c r="BN27" i="1"/>
  <c r="BM27" i="1"/>
  <c r="BL27" i="1"/>
  <c r="BK27" i="1"/>
  <c r="BJ27" i="1"/>
  <c r="BS26" i="1"/>
  <c r="BR26" i="1"/>
  <c r="BQ26" i="1"/>
  <c r="BP26" i="1"/>
  <c r="BO26" i="1"/>
  <c r="BN26" i="1"/>
  <c r="BM26" i="1"/>
  <c r="BL26" i="1"/>
  <c r="BK26" i="1"/>
  <c r="BJ26" i="1"/>
  <c r="BS25" i="1"/>
  <c r="BR25" i="1"/>
  <c r="BQ25" i="1"/>
  <c r="BP25" i="1"/>
  <c r="BO25" i="1"/>
  <c r="BN25" i="1"/>
  <c r="BM25" i="1"/>
  <c r="BL25" i="1"/>
  <c r="BK25" i="1"/>
  <c r="BJ25" i="1"/>
  <c r="BS24" i="1"/>
  <c r="BR24" i="1"/>
  <c r="BQ24" i="1"/>
  <c r="BP24" i="1"/>
  <c r="BO24" i="1"/>
  <c r="BN24" i="1"/>
  <c r="BM24" i="1"/>
  <c r="BL24" i="1"/>
  <c r="BK24" i="1"/>
  <c r="BJ24" i="1"/>
  <c r="BS23" i="1"/>
  <c r="BR23" i="1"/>
  <c r="BQ23" i="1"/>
  <c r="BP23" i="1"/>
  <c r="BO23" i="1"/>
  <c r="BN23" i="1"/>
  <c r="BM23" i="1"/>
  <c r="BL23" i="1"/>
  <c r="BK23" i="1"/>
  <c r="BJ23" i="1"/>
  <c r="BS22" i="1"/>
  <c r="BR22" i="1"/>
  <c r="BQ22" i="1"/>
  <c r="BP22" i="1"/>
  <c r="BO22" i="1"/>
  <c r="BN22" i="1"/>
  <c r="BM22" i="1"/>
  <c r="BL22" i="1"/>
  <c r="BK22" i="1"/>
  <c r="BJ22" i="1"/>
  <c r="BS21" i="1"/>
  <c r="BR21" i="1"/>
  <c r="BQ21" i="1"/>
  <c r="BP21" i="1"/>
  <c r="BO21" i="1"/>
  <c r="BN21" i="1"/>
  <c r="BM21" i="1"/>
  <c r="BL21" i="1"/>
  <c r="BK21" i="1"/>
  <c r="BJ21" i="1"/>
  <c r="BS20" i="1"/>
  <c r="BR20" i="1"/>
  <c r="BQ20" i="1"/>
  <c r="BP20" i="1"/>
  <c r="BO20" i="1"/>
  <c r="BN20" i="1"/>
  <c r="BM20" i="1"/>
  <c r="BL20" i="1"/>
  <c r="BK20" i="1"/>
  <c r="BJ20" i="1"/>
  <c r="BS19" i="1"/>
  <c r="BR19" i="1"/>
  <c r="BQ19" i="1"/>
  <c r="BP19" i="1"/>
  <c r="BO19" i="1"/>
  <c r="BN19" i="1"/>
  <c r="BM19" i="1"/>
  <c r="BL19" i="1"/>
  <c r="BK19" i="1"/>
  <c r="BJ19" i="1"/>
  <c r="BS18" i="1"/>
  <c r="BR18" i="1"/>
  <c r="BQ18" i="1"/>
  <c r="BP18" i="1"/>
  <c r="BO18" i="1"/>
  <c r="BN18" i="1"/>
  <c r="BM18" i="1"/>
  <c r="BL18" i="1"/>
  <c r="BK18" i="1"/>
  <c r="BJ18" i="1"/>
  <c r="BS17" i="1"/>
  <c r="BR17" i="1"/>
  <c r="BQ17" i="1"/>
  <c r="BP17" i="1"/>
  <c r="BO17" i="1"/>
  <c r="BN17" i="1"/>
  <c r="BM17" i="1"/>
  <c r="BL17" i="1"/>
  <c r="BK17" i="1"/>
  <c r="BJ17" i="1"/>
  <c r="BS16" i="1"/>
  <c r="BR16" i="1"/>
  <c r="BQ16" i="1"/>
  <c r="BP16" i="1"/>
  <c r="BO16" i="1"/>
  <c r="BN16" i="1"/>
  <c r="BM16" i="1"/>
  <c r="BL16" i="1"/>
  <c r="BK16" i="1"/>
  <c r="BJ16" i="1"/>
  <c r="BS15" i="1"/>
  <c r="BR15" i="1"/>
  <c r="BQ15" i="1"/>
  <c r="BP15" i="1"/>
  <c r="BO15" i="1"/>
  <c r="BN15" i="1"/>
  <c r="BM15" i="1"/>
  <c r="BL15" i="1"/>
  <c r="BK15" i="1"/>
  <c r="BJ15" i="1"/>
  <c r="BN8" i="1"/>
  <c r="BO8" i="1"/>
  <c r="BP8" i="1"/>
  <c r="BQ8" i="1"/>
  <c r="BS8" i="1"/>
  <c r="BR8" i="1"/>
  <c r="BK8" i="1"/>
  <c r="BJ8" i="1"/>
  <c r="BM8" i="1"/>
  <c r="BL8"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307" i="1"/>
  <c r="BI8"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307" i="1"/>
  <c r="BH8" i="1"/>
  <c r="D308" i="1"/>
  <c r="D12" i="2" s="1"/>
  <c r="B4" i="3" s="1"/>
  <c r="E308" i="1"/>
  <c r="D13" i="2" s="1"/>
  <c r="C4" i="3" s="1"/>
  <c r="F308" i="1"/>
  <c r="D15" i="2" s="1"/>
  <c r="D4" i="3" s="1"/>
  <c r="G308" i="1"/>
  <c r="D17" i="2" s="1"/>
  <c r="F4" i="3" s="1"/>
  <c r="H308" i="1"/>
  <c r="I308" i="1"/>
  <c r="J308" i="1"/>
  <c r="K308" i="1"/>
  <c r="D36" i="2" s="1"/>
  <c r="W4" i="3" s="1"/>
  <c r="L308" i="1"/>
  <c r="D38" i="2" s="1"/>
  <c r="Y4" i="3" s="1"/>
  <c r="AA4" i="3"/>
  <c r="AC4" i="3"/>
  <c r="AH4" i="3"/>
  <c r="P308" i="1"/>
  <c r="AL4" i="3" s="1"/>
  <c r="Q308" i="1"/>
  <c r="AM4" i="3" s="1"/>
  <c r="R308" i="1"/>
  <c r="AN4" i="3" s="1"/>
  <c r="S308" i="1"/>
  <c r="AO4" i="3" s="1"/>
  <c r="T308" i="1"/>
  <c r="AP4" i="3" s="1"/>
  <c r="U308" i="1"/>
  <c r="AT4" i="3" s="1"/>
  <c r="V308" i="1"/>
  <c r="W308" i="1"/>
  <c r="AX4" i="3" s="1"/>
  <c r="X308" i="1"/>
  <c r="Y308" i="1"/>
  <c r="AD308" i="1"/>
  <c r="D101" i="2" s="1"/>
  <c r="BZ4" i="3" s="1"/>
  <c r="AE308" i="1"/>
  <c r="D103" i="2" s="1"/>
  <c r="CB4" i="3" s="1"/>
  <c r="AF308" i="1"/>
  <c r="D104" i="2" s="1"/>
  <c r="CC4" i="3" s="1"/>
  <c r="AG308" i="1"/>
  <c r="D106" i="2" s="1"/>
  <c r="CE4" i="3" s="1"/>
  <c r="AH308" i="1"/>
  <c r="D112" i="2" s="1"/>
  <c r="CI4" i="3" s="1"/>
  <c r="AI308" i="1"/>
  <c r="D113" i="2" s="1"/>
  <c r="CJ4" i="3" s="1"/>
  <c r="AJ308" i="1"/>
  <c r="D114" i="2" s="1"/>
  <c r="CK4" i="3" s="1"/>
  <c r="AK308" i="1"/>
  <c r="D116" i="2" s="1"/>
  <c r="CL4" i="3" s="1"/>
  <c r="AL308" i="1"/>
  <c r="D117" i="2" s="1"/>
  <c r="CM4" i="3" s="1"/>
  <c r="AM308" i="1"/>
  <c r="D132" i="2" s="1"/>
  <c r="CX4" i="3" s="1"/>
  <c r="AN308" i="1"/>
  <c r="D133" i="2" s="1"/>
  <c r="CY4" i="3" s="1"/>
  <c r="AO308" i="1"/>
  <c r="D138" i="2" s="1"/>
  <c r="DC4" i="3" s="1"/>
  <c r="AP308" i="1"/>
  <c r="D139" i="2" s="1"/>
  <c r="DD4" i="3" s="1"/>
  <c r="AQ308" i="1"/>
  <c r="D141" i="2" s="1"/>
  <c r="DE4" i="3" s="1"/>
  <c r="AR308" i="1"/>
  <c r="D143" i="2" s="1"/>
  <c r="DG4" i="3" s="1"/>
  <c r="AS308" i="1"/>
  <c r="D148" i="2" s="1"/>
  <c r="DK4" i="3" s="1"/>
  <c r="AT308" i="1"/>
  <c r="D149" i="2" s="1"/>
  <c r="DL4" i="3" s="1"/>
  <c r="AU308" i="1"/>
  <c r="D126" i="2" s="1"/>
  <c r="CT4" i="3" s="1"/>
  <c r="AV308" i="1"/>
  <c r="D153" i="2" s="1"/>
  <c r="DO4" i="3" s="1"/>
  <c r="AW308" i="1"/>
  <c r="AX308" i="1"/>
  <c r="AY308" i="1"/>
  <c r="AZ308" i="1"/>
  <c r="BA308" i="1"/>
  <c r="BB308" i="1"/>
  <c r="D83" i="2"/>
  <c r="D74" i="2"/>
  <c r="D84" i="2" l="1"/>
  <c r="BJ4" i="3" s="1"/>
  <c r="BI4" i="3"/>
  <c r="D75" i="2"/>
  <c r="BB4" i="3" s="1"/>
  <c r="BA4" i="3"/>
  <c r="AZ4" i="3"/>
  <c r="AY4" i="3"/>
  <c r="D144" i="2"/>
  <c r="DH4" i="3" s="1"/>
  <c r="D142" i="2"/>
  <c r="DF4" i="3" s="1"/>
  <c r="BS308" i="1"/>
  <c r="D134" i="2"/>
  <c r="CZ4" i="3" s="1"/>
  <c r="D107" i="2"/>
  <c r="CF4" i="3" s="1"/>
  <c r="AB4" i="3"/>
  <c r="AD4" i="3"/>
  <c r="D102" i="2"/>
  <c r="CA4" i="3" s="1"/>
  <c r="D37" i="2"/>
  <c r="X4" i="3" s="1"/>
  <c r="D105" i="2"/>
  <c r="CD4" i="3" s="1"/>
  <c r="D39" i="2"/>
  <c r="D127" i="2"/>
  <c r="CU4" i="3" s="1"/>
  <c r="D18" i="2"/>
  <c r="G4" i="3" s="1"/>
  <c r="D16" i="2"/>
  <c r="E4" i="3" s="1"/>
  <c r="BQ308" i="1"/>
  <c r="BR308" i="1"/>
  <c r="BO308" i="1"/>
  <c r="BN308" i="1"/>
  <c r="BP308" i="1"/>
  <c r="BL308" i="1"/>
  <c r="BK308" i="1"/>
  <c r="BM308" i="1"/>
  <c r="BJ308" i="1"/>
  <c r="BH308" i="1"/>
  <c r="BI308" i="1"/>
  <c r="D30" i="2" l="1"/>
  <c r="R4" i="3" s="1"/>
  <c r="D31" i="2"/>
  <c r="S4" i="3" s="1"/>
  <c r="D21" i="2"/>
  <c r="I4" i="3" s="1"/>
  <c r="D20" i="2"/>
  <c r="H4" i="3" s="1"/>
  <c r="D23" i="2"/>
  <c r="K4" i="3" s="1"/>
  <c r="D22" i="2"/>
  <c r="J4" i="3" s="1"/>
  <c r="D27" i="2"/>
  <c r="O4" i="3" s="1"/>
  <c r="D26" i="2"/>
  <c r="N4" i="3" s="1"/>
  <c r="D25" i="2"/>
  <c r="M4" i="3" s="1"/>
  <c r="D24" i="2"/>
  <c r="L4" i="3" s="1"/>
  <c r="D29" i="2"/>
  <c r="Q4" i="3" s="1"/>
  <c r="D28" i="2"/>
  <c r="P4" i="3" s="1"/>
</calcChain>
</file>

<file path=xl/sharedStrings.xml><?xml version="1.0" encoding="utf-8"?>
<sst xmlns="http://schemas.openxmlformats.org/spreadsheetml/2006/main" count="976" uniqueCount="432">
  <si>
    <t>TT</t>
  </si>
  <si>
    <t>Lao động</t>
  </si>
  <si>
    <t>Tổng số lao động</t>
  </si>
  <si>
    <t>Việc làm</t>
  </si>
  <si>
    <t>Số LĐ thiếu việc làm</t>
  </si>
  <si>
    <t>Tiền lương</t>
  </si>
  <si>
    <t>Số người được tính</t>
  </si>
  <si>
    <t>Tiền lương bình quân tháng của 1 người LĐ</t>
  </si>
  <si>
    <t>Tổng số tiền DN còn nợ lương người LĐ</t>
  </si>
  <si>
    <t>Nhà ở</t>
  </si>
  <si>
    <t>Số người được nhà nước, cơ quan, DN bố trí nhà ở</t>
  </si>
  <si>
    <t>Số người phải tự thuê nhà</t>
  </si>
  <si>
    <t>Thực hiện HĐLĐ, BHXH, BHYT, BHTN</t>
  </si>
  <si>
    <t>Số LĐ được ký HĐLĐ</t>
  </si>
  <si>
    <t>Số LĐ được đóng BHXH, BHYT, BHTN</t>
  </si>
  <si>
    <t>Tranh chấp lao động tập thể, đình công</t>
  </si>
  <si>
    <t>Tổng số vụ tranh chấp LĐ tập thể, đình công đã xảy ra</t>
  </si>
  <si>
    <t>Nguyên nhân tranh chấp LĐ tập thể , đình công</t>
  </si>
  <si>
    <t>Về quyền</t>
  </si>
  <si>
    <t>Về lợi ích</t>
  </si>
  <si>
    <t>Về quyền và lợi ích</t>
  </si>
  <si>
    <t>Về các nguyên nhân khác</t>
  </si>
  <si>
    <t>Công tác vệ sinh an toàn lao động</t>
  </si>
  <si>
    <t>Tổng số vụ tai nạn LĐ</t>
  </si>
  <si>
    <t>Số người bị TNLĐ</t>
  </si>
  <si>
    <t>Số người chết</t>
  </si>
  <si>
    <t>Số người mắc bệnh nghề nghiệp</t>
  </si>
  <si>
    <t>Thỏa ước LĐ tập thể</t>
  </si>
  <si>
    <t>Đơn vị có thỏa ước LĐ tập thể</t>
  </si>
  <si>
    <t>Thực hiện quy chế dân chủ</t>
  </si>
  <si>
    <t>Đơn vị có tổ chức đối thoại tại nơi làm việc với người LĐ</t>
  </si>
  <si>
    <t>Đơn vị có ban Thanh tra nhân dân</t>
  </si>
  <si>
    <t>Đơn vị có quy chế dân chủ</t>
  </si>
  <si>
    <t xml:space="preserve">Chăm lo, bảo vệ lợi ích cho đoàn viên và người LĐ </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</si>
  <si>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</si>
  <si>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</si>
  <si>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</si>
  <si>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</si>
  <si>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Công tác thi đua</t>
  </si>
  <si>
    <t>Sáng kiến</t>
  </si>
  <si>
    <t>Số sáng kiến được công nhận</t>
  </si>
  <si>
    <t>Giá trị làm lợi</t>
  </si>
  <si>
    <t>Tiền thưởng sáng kiến</t>
  </si>
  <si>
    <t>Công trình sản phẩm thi đua</t>
  </si>
  <si>
    <t>Số công trình sản phẩm thi đua được công nhận</t>
  </si>
  <si>
    <t>Giá trị công trình, sản phẩm thi đua được công nhận</t>
  </si>
  <si>
    <t>Công tác tuyên truyền, giáo dục</t>
  </si>
  <si>
    <t>Tuyên truyền, giáo dục</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</si>
  <si>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</si>
  <si>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</si>
  <si>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Văn hóa, thể thao</t>
  </si>
  <si>
    <t>Số cuộc hội thao, hội diễn văn nghệ do CĐ chủ trì hoặc tham gia tổ chức</t>
  </si>
  <si>
    <t>Số lượt người tham gia</t>
  </si>
  <si>
    <t>Học tập nâng cao trình độ, kỹ năng nghề nghiệp</t>
  </si>
  <si>
    <t>Số đoàn viên và người LĐ được học tập nâng cao trình độ, kỹ năng nghề nghiệp</t>
  </si>
  <si>
    <t>Công đoàn giới thiệu đoàn viên ưu tú cho Đảng</t>
  </si>
  <si>
    <t>Số đoàn viên CĐ ưu tú được CĐCS giới thiệu cho tổ chức Đảng</t>
  </si>
  <si>
    <t>Số đoàn viên CĐ ưu tú do CDDCS giới thiệu được kết nạp vào Đảng</t>
  </si>
  <si>
    <t>Công tác nữ công</t>
  </si>
  <si>
    <t>Số người đạt danh hiệu "Giỏi việc nước đảm việc nhà"</t>
  </si>
  <si>
    <t>Số ủy viên Ban nữ công quần chúng</t>
  </si>
  <si>
    <t>Đoàn viên, cán bộ cán bộ công đoàn</t>
  </si>
  <si>
    <t>Tổng số đoàn viên công đoàn</t>
  </si>
  <si>
    <t>Số cán bộ công đoàn chuyên trách</t>
  </si>
  <si>
    <t>Số cán bộ công đoàn không chuyên trách</t>
  </si>
  <si>
    <t>Đơn vị có tổ chức HN người LĐ hoặc HN cán bộ, công chức</t>
  </si>
  <si>
    <t>Loại đơn vị</t>
  </si>
  <si>
    <t>Tên đơn vị</t>
  </si>
  <si>
    <t>Nội dung</t>
  </si>
  <si>
    <t>Đơn vị tính</t>
  </si>
  <si>
    <t>I. Tình hình lao động</t>
  </si>
  <si>
    <t>Số lượng</t>
  </si>
  <si>
    <t>Số lao động thiếu việc làm</t>
  </si>
  <si>
    <t>Số người được nhà nước, cơ quan, doanh nghiệp bố trí nhà ở</t>
  </si>
  <si>
    <t>Số người phải tự thuê nhà ở</t>
  </si>
  <si>
    <t>Tổng số vụ tai nạn lao động</t>
  </si>
  <si>
    <t>Số vụ tai nạn chết người</t>
  </si>
  <si>
    <t>Số cơ quan hành chính nhà nước có tổ chức hội nghị cán bộ, công chức</t>
  </si>
  <si>
    <t>Số đơn vị sự nghiệp công lập có tổ chức hội nghị cán bộ, công chức</t>
  </si>
  <si>
    <t>Số doanh nghiệp nhà nước có tổ chức hội nghị người lao động</t>
  </si>
  <si>
    <t>Số doanh nghiệp có tổ chức đối thoại tại nơi làm việc với người lao động</t>
  </si>
  <si>
    <t>Số đơn vị có ban Thanh tra nhân dân</t>
  </si>
  <si>
    <t>Số đơn vị có quy chế dân chủ</t>
  </si>
  <si>
    <t>Số trung tâm, văn phòng, tổ tư vấn pháp luật thuộc công đoàn cấp tỉnh, ngành</t>
  </si>
  <si>
    <t>Số người được tư vấn</t>
  </si>
  <si>
    <t>Số đoàn viên và người lao động có hoàn cảnh khó khăn, ốm đau được công đoàn hỗ trợ, thăm hỏi</t>
  </si>
  <si>
    <t>Số đơn vị có sáng kiến</t>
  </si>
  <si>
    <t>Số công trình, sản phẩm thi đua được công nhận</t>
  </si>
  <si>
    <t>Cấp cơ sở</t>
  </si>
  <si>
    <t>Cấp tỉnh, thành phố, bộ, ngành Trung ương, TLĐ</t>
  </si>
  <si>
    <t>Cấp toàn quốc</t>
  </si>
  <si>
    <t>Số cuộc hội thao, hội diễn văn nghệ do công đoàn chủ trì hoặc tham gia tổ chức</t>
  </si>
  <si>
    <t>Số đoàn viên và người lao động được học tập nâng cao trình độ, kỹ năng nghề nghiệp</t>
  </si>
  <si>
    <t>Số công đoàn cơ sở có giới thiệu đoàn viên công đoàn ưu tú cho tổ chức Đảng</t>
  </si>
  <si>
    <t>Số đoàn viên công đoàn ưu tú được công đoàn cơ sở giới thiệu cho tổ chức Đảng</t>
  </si>
  <si>
    <t>Số đoàn viên công đoàn ưu tú do công đoàn cơ sở giới thiệu được kết nạp vào Đảng</t>
  </si>
  <si>
    <t>Số công đoàn cơ sở có ban nữ công quần chúng</t>
  </si>
  <si>
    <t>Số vốn đang sử dụng</t>
  </si>
  <si>
    <t>Số người được hỗ trợ giải quyết việc làm</t>
  </si>
  <si>
    <t>Số tiền cho vay</t>
  </si>
  <si>
    <t>Số người được vay vốn</t>
  </si>
  <si>
    <t>Số tiền đã sử dụng</t>
  </si>
  <si>
    <t>Số người được giúp đỡ</t>
  </si>
  <si>
    <t>Số cuộc công đoàn tham gia kiểm tra việc thực hiện chính sách, chế độ theo quy định pháp luật</t>
  </si>
  <si>
    <t>Số cuộc công đoàn tham gia kiểm tra việc thực hiện chính sách, chế độ đối với lao động nữ</t>
  </si>
  <si>
    <t>Tổng số đoàn viên kết nạp mới</t>
  </si>
  <si>
    <t>Tổng số đoàn viên giảm</t>
  </si>
  <si>
    <t>Tổng số đoàn viên tăng (giảm) thực tế</t>
  </si>
  <si>
    <t>Số công đoàn cơ sở</t>
  </si>
  <si>
    <t>Số nghiệp đoàn</t>
  </si>
  <si>
    <t>Số công đoàn cấp trên trực tiếp cơ sở</t>
  </si>
  <si>
    <t>Tổng số cán bộ công đoàn chuyên trách</t>
  </si>
  <si>
    <t>Tổng số cán bộ công đoàn không chuyên trách</t>
  </si>
  <si>
    <t>Số cán bộ chủ chốt công đoàn các cấp được bồi dưỡng, tập huấn nội dung về bình đẳng giới, lồng ghép giới</t>
  </si>
  <si>
    <t>Số cán bộ chủ chốt công đoàn các cấp</t>
  </si>
  <si>
    <t>Người</t>
  </si>
  <si>
    <t>Đồng</t>
  </si>
  <si>
    <t>Vụ</t>
  </si>
  <si>
    <t>CT, SP</t>
  </si>
  <si>
    <t>Cuộc</t>
  </si>
  <si>
    <t>Tổng số</t>
  </si>
  <si>
    <t>Số đoàn viên và người lao động được khám sức khỏe định kỳ</t>
  </si>
  <si>
    <t>Có/không</t>
  </si>
  <si>
    <t>luongBQxsố người</t>
  </si>
  <si>
    <t>so nguoi duoc tinh</t>
  </si>
  <si>
    <t>luongBQxsố người hành chính</t>
  </si>
  <si>
    <t>so nguoi duoc tinh hanh chinh</t>
  </si>
  <si>
    <t>luongBQxsố người su nghiep</t>
  </si>
  <si>
    <t>so nguoi duoc tinh su nghiep</t>
  </si>
  <si>
    <t>luongBQxsố người DN NN</t>
  </si>
  <si>
    <t>so nguoi duoc tinh DN NN</t>
  </si>
  <si>
    <t>luongBQxsố người DN ngoài NN</t>
  </si>
  <si>
    <t>so nguoi duoc tinh DN ngoài NN</t>
  </si>
  <si>
    <t>luongBQxsố người DN FDI</t>
  </si>
  <si>
    <t>so nguoi duoc tinh DN FDI</t>
  </si>
  <si>
    <t>trong đó : Nữ</t>
  </si>
  <si>
    <t>trong đó : Tai nạn chết người</t>
  </si>
  <si>
    <t>trong đó : Số người chết</t>
  </si>
  <si>
    <t>1. Lao động</t>
  </si>
  <si>
    <t>2. Việc làm</t>
  </si>
  <si>
    <t>3. Tiền lương</t>
  </si>
  <si>
    <t>4. Nhà ở</t>
  </si>
  <si>
    <t>5. Thực hiện hợp đồng lao động, bảo hiểm xã hội bảo hiểm y tế, bảo hiểm thất nghiệp</t>
  </si>
  <si>
    <t>Số lao động được ký hợp đồng lao động</t>
  </si>
  <si>
    <t xml:space="preserve">        + Tỷ lệ so với tổng số lao động </t>
  </si>
  <si>
    <t>Số lao động được đóng BHXH, BHYT, BHTN</t>
  </si>
  <si>
    <t>Số doanh nghiệp nợ đóng BHXH, BHYT, BHTN</t>
  </si>
  <si>
    <t xml:space="preserve">        + Tỷ lệ so với tổng số doanh nghiệp </t>
  </si>
  <si>
    <t>Số tiền doanh nghiệp nợ đóng BHXH, BHYT, BHTN</t>
  </si>
  <si>
    <t>6. Tranh chấp lao động tập thể, đình công</t>
  </si>
  <si>
    <t>người</t>
  </si>
  <si>
    <t xml:space="preserve">        - Trong đó :  nữ</t>
  </si>
  <si>
    <t>“</t>
  </si>
  <si>
    <t xml:space="preserve">        + Tỷ lệ so với tổng số lao động</t>
  </si>
  <si>
    <t>%</t>
  </si>
  <si>
    <t>Số lao động nữ thiếu việc làm</t>
  </si>
  <si>
    <t xml:space="preserve">        + Tỷ lệ so với tổng số lao động nữ</t>
  </si>
  <si>
    <t>Tiền lương bình quân tháng của 1 người lao động</t>
  </si>
  <si>
    <t>đồng</t>
  </si>
  <si>
    <t xml:space="preserve">        + Số người được tính</t>
  </si>
  <si>
    <t>Tiền lương bình quân tháng của 1 người lao động trong  các cơ quan hành chính nhà nước</t>
  </si>
  <si>
    <t>Tiền lương bình quân tháng của 1 người lao động trong các đơn vị sự nghiệp</t>
  </si>
  <si>
    <t>Tiền lương bình quân tháng của 1 người lao động trong các doanh nghiệp nhà nước</t>
  </si>
  <si>
    <t>Tiền lương bình quân tháng của 1 người lao động trong các doanh nghiệp ngoài nhà nước</t>
  </si>
  <si>
    <t>Tiền lương bình quân tháng của 1 người lao động trong các doanh nghiệp có vốn đầu tư nước ngoài</t>
  </si>
  <si>
    <t>Số doanh nghiệp còn nợ lương người lao động</t>
  </si>
  <si>
    <t>doanh nghiệp</t>
  </si>
  <si>
    <t xml:space="preserve">        + Tỷ lệ so với tổng số doanh nghiệp</t>
  </si>
  <si>
    <t>Tổng số tiền lương doanh nghiệp còn nợ người lao động</t>
  </si>
  <si>
    <t xml:space="preserve"> người</t>
  </si>
  <si>
    <t>Tổng số vụ tranh chấp lao động tập thể, đình công đã xẩy ra</t>
  </si>
  <si>
    <t>vụ</t>
  </si>
  <si>
    <t xml:space="preserve">- Chia theo loại hình doanh nghiệp: </t>
  </si>
  <si>
    <t xml:space="preserve">      + Doanh nghiệp nhà nước</t>
  </si>
  <si>
    <t xml:space="preserve">      + Doanh nghiệp ngoài nhà nước</t>
  </si>
  <si>
    <t xml:space="preserve">      + Doanh nghiệp có vốn đầu tư nước ngoài</t>
  </si>
  <si>
    <t>- Chia theo nguyên nhân tranh chấp lao động tập thể, đình công:</t>
  </si>
  <si>
    <t xml:space="preserve">      + Về quyền </t>
  </si>
  <si>
    <t xml:space="preserve">      + Về lợi ích</t>
  </si>
  <si>
    <t xml:space="preserve">      + Về quyền và lợi ích</t>
  </si>
  <si>
    <t xml:space="preserve">      + Về các nguyên nhân khác</t>
  </si>
  <si>
    <t>7. Công tác an toàn, vệ sinh lao động</t>
  </si>
  <si>
    <t>8. Thoả ước lao động tập thể</t>
  </si>
  <si>
    <t xml:space="preserve">Số doanh nghiệp có thoả ước lao động tập thể </t>
  </si>
  <si>
    <t xml:space="preserve">Số doanh nghiệp nhà nước có thoả ước lao động tập thể </t>
  </si>
  <si>
    <t xml:space="preserve">        + Tỷ lệ so với tổng số doanh nghiệp nhà nước</t>
  </si>
  <si>
    <t xml:space="preserve">Số doanh nghiệp ngoài nhà nước có tổ chức công đoàn có thoả ước lao động tập thể </t>
  </si>
  <si>
    <t xml:space="preserve">        + Tỷ lệ so với tổng số doanh nghiệp ngoài nhà nước</t>
  </si>
  <si>
    <t xml:space="preserve">Số doanh nghiệp có vốn đầu tư nước ngoài có tổ chức công đoàn có thoả ước lao động tập thể </t>
  </si>
  <si>
    <t xml:space="preserve">        + Tỷ lệ so với tổng số doanh nghiệp có vốn đầu tư nước ngoài</t>
  </si>
  <si>
    <t>9. Thực hiện quy chế dân chủ</t>
  </si>
  <si>
    <t>đơn vị</t>
  </si>
  <si>
    <t xml:space="preserve">        + Tỷ lệ so với tổng số cơ quan hành chính nhà nước</t>
  </si>
  <si>
    <t xml:space="preserve">        + Tỷ lệ so với tổng số đơn vị sự nghiệp công lập</t>
  </si>
  <si>
    <t>Số công ty cổ phần, công ty trách nhiệm hữu hạn có tổ chức hội nghị người lao động</t>
  </si>
  <si>
    <t xml:space="preserve">        + Tỷ lệ so với tổng số công ty cổ phần, công ty trách nhiệm hữu hạn</t>
  </si>
  <si>
    <t xml:space="preserve">        + Tỷ lệ so với tổng số đơn vị</t>
  </si>
  <si>
    <t>II. Chăm lo, bảo vệ lợi ích cho đoàn viên và người lao động</t>
  </si>
  <si>
    <t>Số người được bảo vệ tại tòa án</t>
  </si>
  <si>
    <t>Số đoàn viên và người lao động bị xâm phạm về quyền, lợi ích được công đoàn bảo vệ</t>
  </si>
  <si>
    <t>1. Sáng kiến</t>
  </si>
  <si>
    <t>sáng kiến</t>
  </si>
  <si>
    <t>2. Công trình sản phẩm thi đua</t>
  </si>
  <si>
    <t>3. Danh hiệu “Chiến sĩ thi đua”</t>
  </si>
  <si>
    <t>- Trong đó : nữ</t>
  </si>
  <si>
    <t xml:space="preserve"> 4. Danh hiệu “Giỏi việc nước, đảm việc nhà”</t>
  </si>
  <si>
    <t>Số người đạt danh hiệu “Giỏi việc nước, đảm việc nhà”</t>
  </si>
  <si>
    <t>1. Tuyên truyền, giáo dục</t>
  </si>
  <si>
    <t>Số công đoàn cơ sở có tổ chức hoạt động tuyên truyền giáo dục</t>
  </si>
  <si>
    <t>CĐCS</t>
  </si>
  <si>
    <t xml:space="preserve">        + Tỷ lệ so với tổng số công đoàn cơ sở</t>
  </si>
  <si>
    <t xml:space="preserve">Số cuộc tuyên truyền, phổ biến chỉ thị, nghị quyết, chính sách, pháp luật... do công đoàn tổ chức </t>
  </si>
  <si>
    <t>cuộc</t>
  </si>
  <si>
    <t>Số đoàn viên và người lao động được học tập, tuyên truyền, phổ biến các Chỉ thị, Nghị quyết của Đảng, chính sách, pháp luật của nhà nước, các Nghị quyết của Công đoàn</t>
  </si>
  <si>
    <t>2. Văn hoá, thể thao</t>
  </si>
  <si>
    <t>Số công đoàn cơ sở có tổ chức hoạt động văn hoá, thể thao</t>
  </si>
  <si>
    <t>3. Học tập nâng cao trình độ, kỹ năng nghề nghiệp</t>
  </si>
  <si>
    <t>Số đoàn viên và người lao động là nữ được học tập nâng cao trình độ, kỹ năng nghề nghiệp</t>
  </si>
  <si>
    <t>4. Công đoàn giới thiệu đoàn viên ưu tú cho Đảng</t>
  </si>
  <si>
    <t>V. Công tác nữ công</t>
  </si>
  <si>
    <t xml:space="preserve">           - Tỷ lệ so với tổng số công đoàn cơ sở</t>
  </si>
  <si>
    <t>Tổng số uỷ viên ban nữ công quần chúng</t>
  </si>
  <si>
    <t xml:space="preserve">VI. Hoạt động xã hội </t>
  </si>
  <si>
    <t>1. Quỹ quốc gia hỗ trợ giải quyết việc làm do tổ chức công đoàn quản lý</t>
  </si>
  <si>
    <t>2. Quỹ trợ vốn cho lao động nghèo tự tạo việc làm</t>
  </si>
  <si>
    <t>Số nhà “Mái ấm công đoàn”</t>
  </si>
  <si>
    <t>nhà</t>
  </si>
  <si>
    <t>4. Quỹ “Vì nữ công nhân, lao động nghèo” do tổ chức công đoàn quản lý</t>
  </si>
  <si>
    <t>5. Các loại quỹ khác do tổ chức công đoàn quản lý</t>
  </si>
  <si>
    <t xml:space="preserve">VII. Tham gia kiểm tra, giám sát việc thực hiện chính sách, chế độ </t>
  </si>
  <si>
    <t>VIII. Công tác tổ chức</t>
  </si>
  <si>
    <t>1. Đơn vị HCSN, doanh nghiệp</t>
  </si>
  <si>
    <t>Số đơn vị HCSN, doanh nghiệp đã đi vào hoạt động và có từ 30 lao động trở lên</t>
  </si>
  <si>
    <t>Số đơn vị HCSN, doanh nghiệp đã đi vào hoạt động và có từ 30 lao động trở lên đã thành lập công đoàn cơ sở</t>
  </si>
  <si>
    <t>2. Đoàn viên công đoàn</t>
  </si>
  <si>
    <t>Trong đó: + nữ</t>
  </si>
  <si>
    <t>3. Tổ chức bộ máy công đoàn</t>
  </si>
  <si>
    <t xml:space="preserve"> Trong đó: </t>
  </si>
  <si>
    <t xml:space="preserve">      - Cơ quan hành chính nhà nước</t>
  </si>
  <si>
    <t xml:space="preserve">      - Đơn vị sự nghiệp công lập</t>
  </si>
  <si>
    <t xml:space="preserve">      - Đơn vị sự nghiệp ngoài công lập</t>
  </si>
  <si>
    <t xml:space="preserve">      - Doanh nghiệp nhà nước</t>
  </si>
  <si>
    <t xml:space="preserve">      - Doanh nghiệp ngoài nhà nước</t>
  </si>
  <si>
    <t xml:space="preserve">      - Doanh nghiệp có vốn đầu tư nước ngoài</t>
  </si>
  <si>
    <t xml:space="preserve">      - Hợp tác xã</t>
  </si>
  <si>
    <t>NĐ</t>
  </si>
  <si>
    <t>4. Cán bộ công đoàn</t>
  </si>
  <si>
    <t xml:space="preserve">      Trong đó:  - Nữ</t>
  </si>
  <si>
    <t xml:space="preserve">       Chia ra:</t>
  </si>
  <si>
    <t>- Liên đoàn lao động tỉnh, thành phố, công đoàn ngành trung ương và tương đương</t>
  </si>
  <si>
    <t>- Công đoàn cấp trên trực tiếp cơ sở</t>
  </si>
  <si>
    <t>- Công đoàn cơ sở</t>
  </si>
  <si>
    <t xml:space="preserve">         - Trong đó:  Nữ</t>
  </si>
  <si>
    <t>Số cán bộ nữ công công đoàn cấp trên cơ sở</t>
  </si>
  <si>
    <t>5. Công tác đào tạo, bồi dưỡng</t>
  </si>
  <si>
    <t>Tổng số cán bộ công đoàn chuyên trách  được đào tạo, bồi dưỡng, tập huấn</t>
  </si>
  <si>
    <t>Tổng số cán bộ công đoàn không chuyên trách  được đào tạo, bồi dưỡng, tập huấn</t>
  </si>
  <si>
    <t xml:space="preserve">      - Tỷ lệ so với tổng số cán bộ công đoàn chủ chốt</t>
  </si>
  <si>
    <t>Số cán bộ nữ công công đoàn cấp trên cơ sở được bồi dưỡng, tập huấn nội dung về bình đẳng giới, lồng ghép giới</t>
  </si>
  <si>
    <t xml:space="preserve">      - Tỷ lệ so với tổng số cán bộ nữ công công đoàn cấp trên cơ sở</t>
  </si>
  <si>
    <t>6. Kết quả xếp loại công đoàn cơ sở vững mạnh</t>
  </si>
  <si>
    <t>Tỷ lệ công đoàn cơ sở các cơ quan hành chính, đơn vị sự nghiệp và doanh nghiệp nhà nước đạt tiêu chuẩn “Công đoàn cơ sở vững mạnh”</t>
  </si>
  <si>
    <t>Tỷ lệ công đoàn cơ sở khu vực ngoài nhà nước và doanh nghiệp có vốn đầu tư nước ngoài đạt tiêu chuẩn “Công đoàn cơ sở vững mạnh”</t>
  </si>
  <si>
    <t>III. Công tác thi đua</t>
  </si>
  <si>
    <t>IV. Công tác tuyên truyền, giáo dục</t>
  </si>
  <si>
    <t xml:space="preserve">Công đoàn cấp trên : </t>
  </si>
  <si>
    <t xml:space="preserve">Đơn vị báo cáo : </t>
  </si>
  <si>
    <t>BÁO CÁO TỔNG HỢP SỐ LIỆU VỀ HOẠT ĐỘNG CÔNG ĐOÀN</t>
  </si>
  <si>
    <t>NĂM :  ..............</t>
  </si>
  <si>
    <r>
      <rPr>
        <i/>
        <sz val="11"/>
        <color theme="1"/>
        <rFont val="Times New Roman"/>
        <family val="1"/>
      </rPr>
      <t>(Số liệu tính đến ngày :</t>
    </r>
    <r>
      <rPr>
        <sz val="9"/>
        <color theme="1"/>
        <rFont val="Arial"/>
        <family val="2"/>
        <scheme val="minor"/>
      </rPr>
      <t xml:space="preserve"> </t>
    </r>
    <r>
      <rPr>
        <sz val="11"/>
        <color theme="1"/>
        <rFont val="Arial"/>
        <family val="2"/>
        <scheme val="minor"/>
      </rPr>
      <t xml:space="preserve">  </t>
    </r>
    <r>
      <rPr>
        <sz val="11"/>
        <color theme="1"/>
        <rFont val="Symbol"/>
        <family val="1"/>
        <charset val="2"/>
      </rPr>
      <t>ð</t>
    </r>
    <r>
      <rPr>
        <sz val="11"/>
        <color theme="1"/>
        <rFont val="Arial"/>
        <family val="2"/>
        <scheme val="minor"/>
      </rPr>
      <t xml:space="preserve"> 31/5      </t>
    </r>
    <r>
      <rPr>
        <sz val="11"/>
        <color theme="1"/>
        <rFont val="Symbol"/>
        <family val="1"/>
        <charset val="2"/>
      </rPr>
      <t>ð</t>
    </r>
    <r>
      <rPr>
        <sz val="11"/>
        <color theme="1"/>
        <rFont val="Calibri"/>
        <family val="2"/>
      </rPr>
      <t xml:space="preserve"> </t>
    </r>
    <r>
      <rPr>
        <sz val="11"/>
        <color theme="1"/>
        <rFont val="Arial"/>
        <family val="2"/>
        <scheme val="minor"/>
      </rPr>
      <t>30/11</t>
    </r>
    <r>
      <rPr>
        <i/>
        <sz val="11"/>
        <color theme="1"/>
        <rFont val="Times New Roman"/>
        <family val="1"/>
      </rPr>
      <t>)</t>
    </r>
  </si>
  <si>
    <t>3. Quỹ “Mái ấm công đoàn” do tổ chức công đoàn
 quản lý</t>
  </si>
  <si>
    <t>Đơn vị báo cáo</t>
  </si>
  <si>
    <t xml:space="preserve">  Trong đó :  nữ</t>
  </si>
  <si>
    <t>Tỷ lệ so với tổng số lao động</t>
  </si>
  <si>
    <t>Tỷ lệ so với tổng số lao động nữ</t>
  </si>
  <si>
    <t>Tỷ lệ so với tổng số doanh nghiệp</t>
  </si>
  <si>
    <t xml:space="preserve">Tỷ lệ so với tổng số lao động </t>
  </si>
  <si>
    <t xml:space="preserve">Tỷ lệ so với tổng số doanh nghiệp </t>
  </si>
  <si>
    <t xml:space="preserve"> Doanh nghiệp nhà nước</t>
  </si>
  <si>
    <t xml:space="preserve"> Doanh nghiệp ngoài nhà nước</t>
  </si>
  <si>
    <t xml:space="preserve"> Doanh nghiệp có vốn đầu tư nước ngoài</t>
  </si>
  <si>
    <t xml:space="preserve"> Về quyền </t>
  </si>
  <si>
    <t xml:space="preserve"> Về lợi ích</t>
  </si>
  <si>
    <t xml:space="preserve"> Về quyền và lợi ích</t>
  </si>
  <si>
    <t xml:space="preserve"> Về các nguyên nhân khác</t>
  </si>
  <si>
    <t>Tỷ lệ so với tổng số doanh nghiệp nhà nước</t>
  </si>
  <si>
    <t>Tỷ lệ so với tổng số doanh nghiệp ngoài nhà nước</t>
  </si>
  <si>
    <t>Tỷ lệ so với tổng số doanh nghiệp có vốn đầu tư nước ngoài</t>
  </si>
  <si>
    <t>Tỷ lệ so với tổng số cơ quan hành chính nhà nước</t>
  </si>
  <si>
    <t>Tỷ lệ so với tổng số đơn vị sự nghiệp công lập</t>
  </si>
  <si>
    <t>Tỷ lệ so với tổng số công ty cổ phần, công ty trách nhiệm hữu hạn</t>
  </si>
  <si>
    <t>Tỷ lệ so với tổng số đơn vị</t>
  </si>
  <si>
    <t>Danh hiệu chiến sĩ thi đuaCấp cơ sở</t>
  </si>
  <si>
    <t>Danh hiệu chiến sĩ thi đua Cấp tỉnh, thành phố, bộ, ngành Trung ương, TLĐ</t>
  </si>
  <si>
    <t>Danh hiệu chiến sĩ thi đua Cấp toàn quốc</t>
  </si>
  <si>
    <t>Tỷ lệ so với tổng số công đoàn cơ sở</t>
  </si>
  <si>
    <t xml:space="preserve">  Tỷ lệ so với tổng số công đoàn cơ sở</t>
  </si>
  <si>
    <t>Quỹ quốc gia hỗ trợ việc làm :Số vốn đang sử dụng</t>
  </si>
  <si>
    <t>Quỹ trợ vốn : Số tiền cho vay</t>
  </si>
  <si>
    <t>Quỹ mái ấm công đoàn : Số tiền đã sử dụng</t>
  </si>
  <si>
    <t>Quỹ vì nữ CNLĐ nghèo : Số tiền cho vay</t>
  </si>
  <si>
    <t>Các quỹ khác : Số tiền đã sử dụng</t>
  </si>
  <si>
    <t>- Tổng số đoàn viên công đoàn</t>
  </si>
  <si>
    <t>Cơ quan hành chính nhà nước</t>
  </si>
  <si>
    <t>Đơn vị sự nghiệp công lập</t>
  </si>
  <si>
    <t>Đơn vị sự nghiệp ngoài công lập</t>
  </si>
  <si>
    <t>Doanh nghiệp nhà nước</t>
  </si>
  <si>
    <t>Doanh nghiệp ngoài nhà nước</t>
  </si>
  <si>
    <t>Doanh nghiệp có vốn đầu tư nước ngoài</t>
  </si>
  <si>
    <t>Hợp tác xã</t>
  </si>
  <si>
    <t>Trong đó:  Nữ</t>
  </si>
  <si>
    <t>Tỷ lệ so với tổng số cán bộ công đoàn chủ chốt</t>
  </si>
  <si>
    <t>Tỷ lệ so với tổng số cán bộ nữ công công đoàn cấp trên cơ sở</t>
  </si>
  <si>
    <t>DN</t>
  </si>
  <si>
    <t>ĐV</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</si>
  <si>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</si>
  <si>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</si>
  <si>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</si>
  <si>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</si>
  <si>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</si>
  <si>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</si>
  <si>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</si>
  <si>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</si>
  <si>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</si>
  <si>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</si>
  <si>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</si>
  <si>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</si>
  <si>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</si>
  <si>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</si>
  <si>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</si>
  <si>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</si>
  <si>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</si>
  <si>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</si>
  <si>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</si>
  <si>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</si>
  <si>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</si>
  <si>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</si>
  <si>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</si>
  <si>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</si>
  <si>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</si>
  <si>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</si>
  <si>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</si>
  <si>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</si>
  <si>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</si>
  <si>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</si>
  <si>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</si>
  <si>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</si>
  <si>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</si>
  <si>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</si>
  <si>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</si>
  <si>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</si>
  <si>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</si>
  <si>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</si>
  <si>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</si>
  <si>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</si>
  <si>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</si>
  <si>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</si>
  <si>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</si>
  <si>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</si>
  <si>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</si>
  <si>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</si>
  <si>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</si>
  <si>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</si>
  <si>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</si>
  <si>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</si>
  <si>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</si>
  <si>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</si>
  <si>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</si>
  <si>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</si>
  <si>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</si>
  <si>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</si>
  <si>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</si>
  <si>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</si>
  <si>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</si>
  <si>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</si>
  <si>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</si>
  <si>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</si>
  <si>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</si>
  <si>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</si>
  <si>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</si>
  <si>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</si>
  <si>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</si>
  <si>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</si>
  <si>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</si>
  <si>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</si>
  <si>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</si>
  <si>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</si>
  <si>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</si>
  <si>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</si>
  <si>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</si>
  <si>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</si>
  <si>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</si>
  <si>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</si>
  <si>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</si>
  <si>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</si>
  <si>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</si>
  <si>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</si>
  <si>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</si>
  <si>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</si>
  <si>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</si>
  <si>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</si>
  <si>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</si>
  <si>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</si>
  <si>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</si>
  <si>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</si>
  <si>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</si>
  <si>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92.   </t>
  </si>
  <si>
    <t>93.   </t>
  </si>
  <si>
    <t>94.   </t>
  </si>
  <si>
    <t>95.   </t>
  </si>
  <si>
    <t>96.   </t>
  </si>
  <si>
    <t>97.   </t>
  </si>
  <si>
    <t>98.   </t>
  </si>
  <si>
    <t>99.   </t>
  </si>
  <si>
    <t>101.</t>
  </si>
  <si>
    <t>103.</t>
  </si>
  <si>
    <t>104.</t>
  </si>
  <si>
    <t>105.</t>
  </si>
  <si>
    <t>107.</t>
  </si>
  <si>
    <t>108.</t>
  </si>
  <si>
    <t>109.</t>
  </si>
  <si>
    <t>110.</t>
  </si>
  <si>
    <t>112. </t>
  </si>
  <si>
    <t>113. </t>
  </si>
  <si>
    <t>117.</t>
  </si>
  <si>
    <t>119.</t>
  </si>
  <si>
    <t>120.    </t>
  </si>
  <si>
    <t>121.</t>
  </si>
  <si>
    <t>122. </t>
  </si>
  <si>
    <t>123.</t>
  </si>
  <si>
    <t>125.</t>
  </si>
  <si>
    <t>126. 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</si>
</sst>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b/>
      <sz val="11"/>
      <color theme="1"/>
      <name val="Arial"/>
      <family val="2"/>
      <scheme val="minor"/>
    </font>
    <font>
      <sz val="11"/>
      <color theme="1"/>
      <name val="Arial"/>
      <family val="2"/>
      <scheme val="minor"/>
    </font>
    <font>
      <sz val="11"/>
      <color theme="1"/>
      <name val="Times New Roman"/>
      <family val="1"/>
    </font>
    <font>
      <b/>
      <sz val="8"/>
      <color theme="1"/>
      <name val="Arial"/>
      <family val="2"/>
    </font>
    <font>
      <sz val="9"/>
      <color theme="1"/>
      <name val="Arial"/>
      <family val="2"/>
      <scheme val="minor"/>
    </font>
    <font>
      <sz val="12"/>
      <color theme="1"/>
      <name val="Times New Roman"/>
      <family val="1"/>
    </font>
    <font>
      <b/>
      <i/>
      <sz val="12"/>
      <color theme="1"/>
      <name val="Times New Roman"/>
      <family val="1"/>
    </font>
    <font>
      <sz val="12"/>
      <color theme="1"/>
      <name val="Tahoma"/>
      <family val="2"/>
    </font>
    <font>
      <i/>
      <sz val="11"/>
      <color theme="1"/>
      <name val="Times New Roman"/>
      <family val="1"/>
    </font>
    <font>
      <b/>
      <sz val="10"/>
      <color theme="1"/>
      <name val="Arial"/>
      <family val="2"/>
    </font>
    <font>
      <b/>
      <sz val="10"/>
      <color theme="1"/>
      <name val="Times New Roman"/>
      <family val="1"/>
    </font>
    <font>
      <b/>
      <sz val="12"/>
      <color theme="1"/>
      <name val="Tahoma"/>
      <family val="2"/>
    </font>
    <font>
      <sz val="11"/>
      <color theme="1"/>
      <name val="Symbol"/>
      <family val="1"/>
      <charset val="2"/>
    </font>
    <font>
      <sz val="11"/>
      <color theme="1"/>
      <name val="Calibri"/>
      <family val="2"/>
    </font>
    <font>
      <b/>
      <sz val="13"/>
      <color theme="1"/>
      <name val="Tahoma"/>
      <family val="2"/>
    </font>
    <font>
      <sz val="9"/>
      <color theme="1"/>
      <name val="Times New Roman"/>
      <family val="1"/>
    </font>
    <font>
      <sz val="10"/>
      <color theme="1"/>
      <name val="Arial"/>
      <family val="2"/>
      <scheme val="minor"/>
    </font>
    <font>
      <sz val="10"/>
      <color theme="1"/>
      <name val="Times New Roman"/>
      <family val="1"/>
    </font>
    <font>
      <b/>
      <sz val="9"/>
      <color theme="1"/>
      <name val="Arial"/>
      <family val="2"/>
      <scheme val="minor"/>
    </font>
    <font>
      <b/>
      <sz val="9"/>
      <color theme="1"/>
      <name val="Times New Roman"/>
      <family val="1"/>
    </font>
    <font>
      <i/>
      <sz val="9"/>
      <color theme="1"/>
      <name val="Arial"/>
      <family val="2"/>
      <scheme val="minor"/>
    </font>
    <font>
      <b/>
      <sz val="10"/>
      <color theme="1"/>
      <name val="Arial"/>
      <family val="2"/>
      <scheme val="minor"/>
    </font>
    <font>
      <sz val="12"/>
      <color theme="1"/>
      <name val="Arial"/>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rgb="FFD9D9D9"/>
        <bgColor indexed="64"/>
      </patternFill>
    </fill>
    <fill>
      <patternFill patternType="solid">
        <fgColor theme="0" tint="-0.2499465926084170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6" fillId="0" borderId="1">
      <alignment horizontal="left" vertical="justify" wrapText="1"/>
    </xf>
  </cellStyleXfs>
  <cellXfs count="80">
    <xf numFmtId="0" fontId="0" fillId="0" borderId="0" xfId="0"/>
    <xf numFmtId="0" fontId="0" fillId="0" borderId="0" xfId="0" applyAlignment="1">
      <alignment vertical="center"/>
    </xf>
    <xf numFmtId="0" fontId="3" fillId="0" borderId="0" xfId="0" applyFont="1"/>
    <xf numFmtId="0" fontId="4" fillId="0" borderId="0" xfId="0" applyFont="1"/>
    <xf numFmtId="0" fontId="5" fillId="0" borderId="0" xfId="0" applyFont="1" applyAlignment="1">
      <alignment horizontal="center" vertical="center"/>
    </xf>
    <xf numFmtId="0" fontId="0" fillId="0" borderId="0" xfId="0" applyFill="1"/>
    <xf numFmtId="0" fontId="8" fillId="0" borderId="0" xfId="0" applyFont="1"/>
    <xf numFmtId="0" fontId="6" fillId="0" borderId="0" xfId="0" applyFont="1"/>
    <xf numFmtId="3" fontId="0" fillId="0" borderId="1" xfId="0" applyNumberFormat="1" applyBorder="1" applyProtection="1">
      <protection locked="0"/>
    </xf>
    <xf numFmtId="3" fontId="0" fillId="2" borderId="1" xfId="0" applyNumberFormat="1" applyFill="1" applyBorder="1" applyProtection="1">
      <protection locked="0"/>
    </xf>
    <xf numFmtId="0" fontId="0" fillId="0" borderId="1" xfId="0" applyBorder="1" applyAlignment="1" applyProtection="1">
      <alignment vertical="top"/>
    </xf>
    <xf numFmtId="0" fontId="0" fillId="2" borderId="1" xfId="0" applyFill="1" applyBorder="1" applyAlignment="1" applyProtection="1">
      <alignment vertical="top"/>
    </xf>
    <xf numFmtId="3" fontId="0" fillId="0" borderId="1" xfId="0" applyNumberFormat="1" applyBorder="1" applyProtection="1"/>
    <xf numFmtId="0" fontId="0" fillId="0" borderId="1" xfId="0" applyBorder="1" applyProtection="1"/>
    <xf numFmtId="0" fontId="0" fillId="0" borderId="0" xfId="0" applyProtection="1"/>
    <xf numFmtId="0" fontId="0" fillId="2" borderId="0" xfId="0" applyFill="1" applyProtection="1"/>
    <xf numFmtId="3" fontId="0" fillId="2" borderId="1" xfId="0" applyNumberFormat="1" applyFill="1" applyBorder="1" applyProtection="1"/>
    <xf numFmtId="3" fontId="6" fillId="0" borderId="1" xfId="0" applyNumberFormat="1" applyFont="1" applyBorder="1" applyProtection="1"/>
    <xf numFmtId="0" fontId="6" fillId="0" borderId="1" xfId="0" applyFont="1" applyBorder="1" applyAlignment="1" applyProtection="1">
      <alignment horizontal="left" vertical="center" wrapText="1"/>
    </xf>
    <xf numFmtId="2" fontId="6" fillId="0" borderId="1" xfId="1" applyNumberFormat="1" applyFont="1" applyBorder="1" applyProtection="1"/>
    <xf numFmtId="0" fontId="6" fillId="0" borderId="1" xfId="0" applyFont="1" applyBorder="1" applyProtection="1"/>
    <xf numFmtId="4" fontId="0" fillId="0" borderId="0" xfId="0" applyNumberFormat="1" applyProtection="1"/>
    <xf numFmtId="0" fontId="5"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7" fillId="0" borderId="1" xfId="0" applyFont="1" applyBorder="1" applyAlignment="1" applyProtection="1">
      <alignment horizontal="center"/>
    </xf>
    <xf numFmtId="0" fontId="18" fillId="0" borderId="1" xfId="0" applyFont="1" applyBorder="1" applyAlignment="1" applyProtection="1">
      <alignment horizontal="center" vertical="top" wrapText="1"/>
    </xf>
    <xf numFmtId="0" fontId="18" fillId="3" borderId="1" xfId="0" applyFont="1" applyFill="1" applyBorder="1" applyAlignment="1" applyProtection="1">
      <alignment horizontal="center" vertical="top" wrapText="1"/>
    </xf>
    <xf numFmtId="0" fontId="20" fillId="0" borderId="1"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0" fillId="0" borderId="0" xfId="0" applyAlignment="1" applyProtection="1">
      <alignment wrapText="1"/>
    </xf>
    <xf numFmtId="3" fontId="0" fillId="0" borderId="0" xfId="0" applyNumberFormat="1" applyProtection="1"/>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7" fillId="0" borderId="6" xfId="0" applyFont="1" applyBorder="1" applyAlignment="1" applyProtection="1">
      <alignment horizontal="left" vertical="center" wrapText="1"/>
    </xf>
    <xf numFmtId="0" fontId="7" fillId="0" borderId="6" xfId="0" applyFont="1" applyBorder="1" applyAlignment="1" applyProtection="1">
      <alignment vertical="center" wrapText="1"/>
    </xf>
    <xf numFmtId="0" fontId="3" fillId="0" borderId="0" xfId="0" applyFont="1" applyAlignment="1" applyProtection="1">
      <alignment horizontal="left"/>
      <protection locked="0"/>
    </xf>
    <xf numFmtId="0" fontId="5" fillId="0" borderId="0" xfId="0" applyFont="1" applyAlignment="1">
      <alignment horizontal="center" vertical="center"/>
    </xf>
    <xf numFmtId="0" fontId="19" fillId="0" borderId="1" xfId="0" applyFont="1" applyBorder="1" applyAlignment="1" applyProtection="1">
      <alignment horizontal="center" vertical="center"/>
    </xf>
    <xf numFmtId="0" fontId="5" fillId="0" borderId="0" xfId="0" applyFont="1" applyProtection="1"/>
    <xf numFmtId="0" fontId="21" fillId="0" borderId="1" xfId="0" applyFont="1" applyBorder="1" applyAlignment="1" applyProtection="1">
      <alignment horizontal="center" vertical="center" wrapText="1"/>
    </xf>
    <xf numFmtId="0" fontId="19" fillId="0" borderId="1" xfId="0" applyFont="1" applyBorder="1" applyAlignment="1" applyProtection="1">
      <alignment horizontal="center" vertical="top" wrapText="1"/>
    </xf>
    <xf numFmtId="0" fontId="5" fillId="0" borderId="0" xfId="0" applyFont="1" applyAlignment="1" applyProtection="1">
      <alignment horizontal="center" vertical="top" wrapText="1"/>
    </xf>
    <xf numFmtId="0" fontId="5" fillId="0" borderId="1" xfId="0" applyFont="1" applyBorder="1" applyAlignment="1" applyProtection="1">
      <alignment horizontal="center" vertical="top" wrapText="1"/>
    </xf>
    <xf numFmtId="49" fontId="5" fillId="0" borderId="0" xfId="0" applyNumberFormat="1" applyFont="1" applyAlignment="1" applyProtection="1">
      <alignment horizontal="center" vertical="top" wrapText="1"/>
    </xf>
    <xf numFmtId="0" fontId="22"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2" fillId="0" borderId="0" xfId="0" applyFont="1" applyProtection="1"/>
    <xf numFmtId="0" fontId="23" fillId="0" borderId="1" xfId="0" applyFont="1" applyBorder="1" applyAlignment="1" applyProtection="1">
      <alignment horizontal="left" vertical="center" wrapText="1"/>
      <protection locked="0"/>
    </xf>
    <xf numFmtId="3" fontId="23" fillId="0" borderId="1" xfId="0" applyNumberFormat="1" applyFont="1" applyBorder="1" applyProtection="1">
      <protection locked="0"/>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3" fontId="0" fillId="0" borderId="1" xfId="0" applyNumberFormat="1" applyBorder="1" applyAlignment="1" applyProtection="1">
      <alignment horizontal="left" vertical="center"/>
      <protection locked="0"/>
    </xf>
    <xf numFmtId="0" fontId="5" fillId="4" borderId="1" xfId="0" applyFont="1" applyFill="1" applyBorder="1" applyAlignment="1" applyProtection="1">
      <alignment horizontal="center" vertical="center"/>
    </xf>
    <xf numFmtId="0" fontId="6" fillId="4" borderId="1"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wrapText="1"/>
    </xf>
    <xf numFmtId="2" fontId="6" fillId="4" borderId="1" xfId="1" applyNumberFormat="1" applyFont="1" applyFill="1" applyBorder="1" applyProtection="1">
      <protection locked="0"/>
    </xf>
    <xf numFmtId="3" fontId="6" fillId="4" borderId="1" xfId="0" applyNumberFormat="1" applyFont="1" applyFill="1" applyBorder="1" applyProtection="1">
      <protection locked="0"/>
    </xf>
    <xf numFmtId="0" fontId="6" fillId="4" borderId="1" xfId="0" applyFont="1" applyFill="1" applyBorder="1" applyProtection="1"/>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19" fillId="0" borderId="2" xfId="0" applyFont="1" applyBorder="1" applyAlignment="1" applyProtection="1">
      <alignment horizontal="center" vertical="top" wrapText="1"/>
    </xf>
    <xf numFmtId="0" fontId="19" fillId="0" borderId="4" xfId="0" applyFont="1" applyBorder="1" applyAlignment="1" applyProtection="1">
      <alignment horizontal="center" vertical="top" wrapText="1"/>
    </xf>
    <xf numFmtId="0" fontId="19" fillId="0" borderId="3" xfId="0" applyFont="1" applyBorder="1" applyAlignment="1" applyProtection="1">
      <alignment horizontal="center" vertical="top" wrapText="1"/>
    </xf>
    <xf numFmtId="0" fontId="19" fillId="0" borderId="5" xfId="0" applyFont="1" applyBorder="1" applyAlignment="1" applyProtection="1">
      <alignment horizontal="center" vertical="top" wrapText="1"/>
    </xf>
    <xf numFmtId="0" fontId="19" fillId="0" borderId="7" xfId="0" applyFont="1" applyBorder="1" applyAlignment="1" applyProtection="1">
      <alignment horizontal="center" vertical="top" wrapText="1"/>
    </xf>
    <xf numFmtId="0" fontId="19" fillId="0" borderId="6" xfId="0" applyFont="1" applyBorder="1" applyAlignment="1" applyProtection="1">
      <alignment horizontal="center" vertical="top" wrapText="1"/>
    </xf>
    <xf numFmtId="0" fontId="1" fillId="0" borderId="5" xfId="0" applyFont="1" applyBorder="1" applyAlignment="1" applyProtection="1">
      <alignment horizontal="center" wrapText="1"/>
    </xf>
    <xf numFmtId="0" fontId="1" fillId="0" borderId="7" xfId="0" applyFont="1" applyBorder="1" applyAlignment="1" applyProtection="1">
      <alignment horizontal="center" wrapText="1"/>
    </xf>
    <xf numFmtId="0" fontId="1" fillId="0" borderId="6" xfId="0" applyFont="1" applyBorder="1" applyAlignment="1" applyProtection="1">
      <alignment horizontal="center" wrapText="1"/>
    </xf>
    <xf numFmtId="0" fontId="19" fillId="0" borderId="1" xfId="0" applyFont="1" applyBorder="1" applyAlignment="1" applyProtection="1">
      <alignment horizontal="center" vertical="center"/>
    </xf>
    <xf numFmtId="0" fontId="6" fillId="0" borderId="0" xfId="0" applyFont="1" applyAlignment="1">
      <alignment horizontal="right"/>
    </xf>
    <xf numFmtId="0" fontId="3" fillId="0" borderId="0" xfId="0" applyFont="1" applyAlignment="1" applyProtection="1">
      <alignment horizontal="left"/>
      <protection locked="0"/>
    </xf>
    <xf numFmtId="0" fontId="15" fillId="0" borderId="0" xfId="0" applyFont="1" applyAlignment="1">
      <alignment horizontal="center" vertical="center"/>
    </xf>
    <xf numFmtId="0" fontId="12" fillId="0" borderId="1" xfId="0" applyFont="1" applyBorder="1" applyAlignment="1" applyProtection="1">
      <alignment horizontal="left" vertical="center" wrapText="1"/>
    </xf>
    <xf numFmtId="0" fontId="5" fillId="0" borderId="0" xfId="0" applyFont="1" applyAlignment="1" applyProtection="1">
      <alignment horizontal="center" vertical="center"/>
      <protection locked="0"/>
    </xf>
  </cellXfs>
  <cellStyles count="3">
    <cellStyle name="body"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281609</xdr:colOff>
      <xdr:row>0</xdr:row>
      <xdr:rowOff>27748</xdr:rowOff>
    </xdr:from>
    <xdr:to>
      <xdr:col>3</xdr:col>
      <xdr:colOff>1118568</xdr:colOff>
      <xdr:row>3</xdr:row>
      <xdr:rowOff>25367</xdr:rowOff>
    </xdr:to>
    <xdr:sp macro="" textlink="">
      <xdr:nvSpPr>
        <xdr:cNvPr id="2" name="TextBox 1"/>
        <xdr:cNvSpPr txBox="1"/>
      </xdr:nvSpPr>
      <xdr:spPr>
        <a:xfrm>
          <a:off x="4356652" y="27748"/>
          <a:ext cx="1474720" cy="59396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700" b="1">
              <a:solidFill>
                <a:schemeClr val="dk1"/>
              </a:solidFill>
              <a:latin typeface="Times New Roman" pitchFamily="18" charset="0"/>
              <a:ea typeface="+mn-ea"/>
              <a:cs typeface="Times New Roman" pitchFamily="18" charset="0"/>
            </a:rPr>
            <a:t>MẪU SỐ 2-HĐCĐ</a:t>
          </a:r>
          <a:endParaRPr lang="en-US" sz="700">
            <a:solidFill>
              <a:schemeClr val="dk1"/>
            </a:solidFill>
            <a:latin typeface="Times New Roman" pitchFamily="18" charset="0"/>
            <a:ea typeface="+mn-ea"/>
            <a:cs typeface="Times New Roman" pitchFamily="18" charset="0"/>
          </a:endParaRPr>
        </a:p>
        <a:p>
          <a:pPr algn="ctr"/>
          <a:r>
            <a:rPr lang="en-US" sz="700" i="1">
              <a:solidFill>
                <a:schemeClr val="dk1"/>
              </a:solidFill>
              <a:latin typeface="Times New Roman" pitchFamily="18" charset="0"/>
              <a:ea typeface="+mn-ea"/>
              <a:cs typeface="Times New Roman" pitchFamily="18" charset="0"/>
            </a:rPr>
            <a:t>(Dùng cho công đoàn cấp trên  trực tiếp cơ sở, Liên đoàn lao động tỉnh, thành phố, công đoàn ngành trung ương và tương đương)</a:t>
          </a:r>
          <a:endParaRPr lang="en-US" sz="700">
            <a:solidFill>
              <a:schemeClr val="dk1"/>
            </a:solidFill>
            <a:latin typeface="Times New Roman" pitchFamily="18" charset="0"/>
            <a:ea typeface="+mn-ea"/>
            <a:cs typeface="Times New Roman" pitchFamily="18" charset="0"/>
          </a:endParaRPr>
        </a:p>
        <a:p>
          <a:pPr algn="ctr"/>
          <a:endParaRPr lang="en-US" sz="800">
            <a:latin typeface="Times New Roman" pitchFamily="18" charset="0"/>
            <a:cs typeface="Times New Roman" pitchFamily="18" charset="0"/>
          </a:endParaRPr>
        </a:p>
      </xdr:txBody>
    </xdr:sp>
    <xdr:clientData/>
  </xdr:twoCellAnchor>
  <xdr:twoCellAnchor>
    <xdr:from>
      <xdr:col>1</xdr:col>
      <xdr:colOff>2029238</xdr:colOff>
      <xdr:row>220</xdr:row>
      <xdr:rowOff>140805</xdr:rowOff>
    </xdr:from>
    <xdr:to>
      <xdr:col>3</xdr:col>
      <xdr:colOff>902804</xdr:colOff>
      <xdr:row>233</xdr:row>
      <xdr:rowOff>82826</xdr:rowOff>
    </xdr:to>
    <xdr:sp macro="" textlink="" fLocksText="0">
      <xdr:nvSpPr>
        <xdr:cNvPr id="3" name="TextBox 2"/>
        <xdr:cNvSpPr txBox="1"/>
      </xdr:nvSpPr>
      <xdr:spPr>
        <a:xfrm>
          <a:off x="2335695" y="56926370"/>
          <a:ext cx="3279913" cy="252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i="1">
              <a:latin typeface="Times New Roman" pitchFamily="18" charset="0"/>
              <a:cs typeface="Times New Roman" pitchFamily="18" charset="0"/>
            </a:rPr>
            <a:t>Ngày</a:t>
          </a:r>
          <a:r>
            <a:rPr lang="en-US" sz="1100" i="1" baseline="0">
              <a:latin typeface="Times New Roman" pitchFamily="18" charset="0"/>
              <a:cs typeface="Times New Roman" pitchFamily="18" charset="0"/>
            </a:rPr>
            <a:t>           tháng           năm 2015</a:t>
          </a:r>
        </a:p>
        <a:p>
          <a:pPr algn="ctr"/>
          <a:endParaRPr lang="en-US" sz="1100" i="1" baseline="0">
            <a:latin typeface="Times New Roman" pitchFamily="18" charset="0"/>
            <a:cs typeface="Times New Roman" pitchFamily="18" charset="0"/>
          </a:endParaRPr>
        </a:p>
        <a:p>
          <a:pPr algn="ctr"/>
          <a:r>
            <a:rPr lang="en-US" sz="1100" b="1" i="0" baseline="0">
              <a:latin typeface="Times New Roman" pitchFamily="18" charset="0"/>
              <a:cs typeface="Times New Roman" pitchFamily="18" charset="0"/>
            </a:rPr>
            <a:t>TM. BAN THƯỜNG VỤ</a:t>
          </a:r>
        </a:p>
        <a:p>
          <a:pPr algn="ctr"/>
          <a:r>
            <a:rPr lang="en-US" sz="1100" i="1">
              <a:latin typeface="Times New Roman" pitchFamily="18" charset="0"/>
              <a:cs typeface="Times New Roman" pitchFamily="18" charset="0"/>
            </a:rPr>
            <a:t>....</a:t>
          </a: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r>
            <a:rPr lang="en-US" sz="1100" i="1">
              <a:latin typeface="Times New Roman" pitchFamily="18" charset="0"/>
              <a:cs typeface="Times New Roman" pitchFamily="18" charset="0"/>
            </a:rPr>
            <a:t>.......</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S308"/>
  <sheetViews>
    <sheetView workbookViewId="0">
      <pane xSplit="2" ySplit="7" topLeftCell="C8" activePane="bottomRight" state="frozen"/>
      <selection pane="topRight" activeCell="C1" sqref="C1"/>
      <selection pane="bottomLeft" activeCell="A8" sqref="A8"/>
      <selection pane="bottomRight" activeCell="B8" sqref="B8"/>
    </sheetView>
  </sheetViews>
  <sheetFormatPr defaultColWidth="9.125" defaultRowHeight="14.25" x14ac:dyDescent="0.2"/>
  <cols>
    <col min="1" max="1" width="5.875" style="14" customWidth="1"/>
    <col min="2" max="2" width="22.875" style="14" customWidth="1"/>
    <col min="3" max="3" width="22.75" style="14" customWidth="1"/>
    <col min="4" max="4" width="11.375" style="14" customWidth="1"/>
    <col min="5" max="5" width="8.75" style="14" customWidth="1"/>
    <col min="6" max="6" width="9.625" style="14" customWidth="1"/>
    <col min="7" max="7" width="9.75" style="14" customWidth="1"/>
    <col min="8" max="8" width="15.625" style="14" customWidth="1"/>
    <col min="9" max="9" width="8.375" style="14" customWidth="1"/>
    <col min="10" max="10" width="20.375" style="14" customWidth="1"/>
    <col min="11" max="11" width="11.75" style="14" customWidth="1"/>
    <col min="12" max="12" width="9.875" style="14" customWidth="1"/>
    <col min="13" max="13" width="15.25" style="14" customWidth="1"/>
    <col min="14" max="14" width="17.125" style="14" customWidth="1"/>
    <col min="15" max="15" width="13.625" style="14" customWidth="1"/>
    <col min="16" max="16" width="8.375" style="14" customWidth="1"/>
    <col min="17" max="17" width="8.625" style="14" customWidth="1"/>
    <col min="18" max="18" width="13.625" style="14" customWidth="1"/>
    <col min="19" max="19" width="15.125" style="14" customWidth="1"/>
    <col min="20" max="20" width="9.125" style="14" customWidth="1"/>
    <col min="21" max="21" width="11.25" style="14" customWidth="1"/>
    <col min="22" max="23" width="9.125" style="14" customWidth="1"/>
    <col min="24" max="24" width="15.875" style="14" customWidth="1"/>
    <col min="25" max="25" width="18.75" style="14" customWidth="1"/>
    <col min="26" max="27" width="12.625" style="14" customWidth="1"/>
    <col min="28" max="28" width="9.25" style="14" customWidth="1"/>
    <col min="29" max="29" width="11" style="14" customWidth="1"/>
    <col min="30" max="30" width="15.25" style="14" customWidth="1"/>
    <col min="31" max="31" width="21.375" style="14" customWidth="1"/>
    <col min="32" max="32" width="12.125" style="14" customWidth="1"/>
    <col min="33" max="33" width="15.625" style="14" customWidth="1"/>
    <col min="34" max="34" width="9.875" style="14" customWidth="1"/>
    <col min="35" max="35" width="19.375" style="14" customWidth="1"/>
    <col min="36" max="36" width="22.125" style="14" customWidth="1"/>
    <col min="37" max="37" width="12.625" style="14" customWidth="1"/>
    <col min="38" max="38" width="26.75" style="14" customWidth="1"/>
    <col min="39" max="39" width="20.625" style="14" customWidth="1"/>
    <col min="40" max="40" width="28.875" style="14" customWidth="1"/>
    <col min="41" max="41" width="18" style="14" customWidth="1"/>
    <col min="42" max="42" width="11.25" style="14" customWidth="1"/>
    <col min="43" max="43" width="21" style="14" customWidth="1"/>
    <col min="44" max="44" width="16.875" style="14" customWidth="1"/>
    <col min="45" max="45" width="17" style="14" customWidth="1"/>
    <col min="46" max="46" width="13.75" style="14" customWidth="1"/>
    <col min="47" max="47" width="12.75" style="14" customWidth="1"/>
    <col min="48" max="48" width="8.625" style="14" customWidth="1"/>
    <col min="49" max="54" width="14.75" style="14" customWidth="1"/>
    <col min="55" max="56" width="9.125" style="14" customWidth="1"/>
    <col min="57" max="58" width="9.125" style="14"/>
    <col min="59" max="59" width="9.125" style="14" customWidth="1"/>
    <col min="60" max="60" width="18.25" style="14" hidden="1" customWidth="1"/>
    <col min="61" max="61" width="9.125" style="14" hidden="1" customWidth="1"/>
    <col min="62" max="62" width="13.875" style="14" hidden="1" customWidth="1"/>
    <col min="63" max="63" width="9.125" style="14" hidden="1" customWidth="1"/>
    <col min="64" max="64" width="13.875" style="14" hidden="1" customWidth="1"/>
    <col min="65" max="65" width="9.125" style="14" hidden="1" customWidth="1"/>
    <col min="66" max="66" width="13.875" style="14" hidden="1" customWidth="1"/>
    <col min="67" max="67" width="9.125" style="14" hidden="1" customWidth="1"/>
    <col min="68" max="68" width="18.375" style="14" hidden="1" customWidth="1"/>
    <col min="69" max="69" width="9.125" style="14" hidden="1" customWidth="1"/>
    <col min="70" max="70" width="13.875" style="14" hidden="1" customWidth="1"/>
    <col min="71" max="71" width="9.125" style="14" hidden="1" customWidth="1"/>
    <col min="72" max="16384" width="9.125" style="14"/>
  </cols>
  <sheetData>
    <row r="3" spans="1:71" s="46" customFormat="1" ht="21" customHeight="1" x14ac:dyDescent="0.2">
      <c r="A3" s="65" t="s">
        <v>0</v>
      </c>
      <c r="B3" s="65" t="s">
        <v>67</v>
      </c>
      <c r="C3" s="65" t="s">
        <v>66</v>
      </c>
      <c r="D3" s="68" t="s">
        <v>1</v>
      </c>
      <c r="E3" s="70"/>
      <c r="F3" s="68" t="s">
        <v>3</v>
      </c>
      <c r="G3" s="70"/>
      <c r="H3" s="68" t="s">
        <v>5</v>
      </c>
      <c r="I3" s="69"/>
      <c r="J3" s="70"/>
      <c r="K3" s="68" t="s">
        <v>9</v>
      </c>
      <c r="L3" s="70"/>
      <c r="M3" s="68" t="s">
        <v>12</v>
      </c>
      <c r="N3" s="70"/>
      <c r="O3" s="68" t="s">
        <v>15</v>
      </c>
      <c r="P3" s="69"/>
      <c r="Q3" s="69"/>
      <c r="R3" s="69"/>
      <c r="S3" s="70"/>
      <c r="T3" s="68" t="s">
        <v>22</v>
      </c>
      <c r="U3" s="69"/>
      <c r="V3" s="69"/>
      <c r="W3" s="69"/>
      <c r="X3" s="70"/>
      <c r="Y3" s="45" t="s">
        <v>27</v>
      </c>
      <c r="Z3" s="68" t="s">
        <v>29</v>
      </c>
      <c r="AA3" s="69"/>
      <c r="AB3" s="69"/>
      <c r="AC3" s="70"/>
      <c r="AD3" s="68" t="s">
        <v>33</v>
      </c>
      <c r="AE3" s="69"/>
      <c r="AF3" s="69"/>
      <c r="AG3" s="70"/>
      <c r="AH3" s="68" t="s">
        <v>38</v>
      </c>
      <c r="AI3" s="69"/>
      <c r="AJ3" s="69"/>
      <c r="AK3" s="69"/>
      <c r="AL3" s="70"/>
      <c r="AM3" s="68" t="s">
        <v>46</v>
      </c>
      <c r="AN3" s="69"/>
      <c r="AO3" s="69"/>
      <c r="AP3" s="69"/>
      <c r="AQ3" s="69"/>
      <c r="AR3" s="69"/>
      <c r="AS3" s="69"/>
      <c r="AT3" s="70"/>
      <c r="AU3" s="68" t="s">
        <v>58</v>
      </c>
      <c r="AV3" s="70"/>
      <c r="AW3" s="68" t="s">
        <v>61</v>
      </c>
      <c r="AX3" s="69"/>
      <c r="AY3" s="69"/>
      <c r="AZ3" s="69"/>
      <c r="BA3" s="69"/>
      <c r="BB3" s="70"/>
    </row>
    <row r="4" spans="1:71" s="46" customFormat="1" ht="22.5" customHeight="1" x14ac:dyDescent="0.2">
      <c r="A4" s="66"/>
      <c r="B4" s="66"/>
      <c r="C4" s="66"/>
      <c r="D4" s="63" t="s">
        <v>2</v>
      </c>
      <c r="E4" s="63" t="s">
        <v>135</v>
      </c>
      <c r="F4" s="63" t="s">
        <v>4</v>
      </c>
      <c r="G4" s="63" t="s">
        <v>135</v>
      </c>
      <c r="H4" s="63" t="s">
        <v>7</v>
      </c>
      <c r="I4" s="63" t="s">
        <v>6</v>
      </c>
      <c r="J4" s="63" t="s">
        <v>8</v>
      </c>
      <c r="K4" s="63" t="s">
        <v>10</v>
      </c>
      <c r="L4" s="63" t="s">
        <v>11</v>
      </c>
      <c r="M4" s="63" t="s">
        <v>13</v>
      </c>
      <c r="N4" s="63" t="s">
        <v>14</v>
      </c>
      <c r="O4" s="63" t="s">
        <v>16</v>
      </c>
      <c r="P4" s="68" t="s">
        <v>17</v>
      </c>
      <c r="Q4" s="69"/>
      <c r="R4" s="69"/>
      <c r="S4" s="70"/>
      <c r="T4" s="63" t="s">
        <v>23</v>
      </c>
      <c r="U4" s="63" t="s">
        <v>136</v>
      </c>
      <c r="V4" s="63" t="s">
        <v>24</v>
      </c>
      <c r="W4" s="63" t="s">
        <v>137</v>
      </c>
      <c r="X4" s="63" t="s">
        <v>26</v>
      </c>
      <c r="Y4" s="63" t="s">
        <v>28</v>
      </c>
      <c r="Z4" s="63" t="s">
        <v>65</v>
      </c>
      <c r="AA4" s="63" t="s">
        <v>30</v>
      </c>
      <c r="AB4" s="63" t="s">
        <v>31</v>
      </c>
      <c r="AC4" s="63" t="s">
        <v>32</v>
      </c>
      <c r="AD4" s="63" t="s">
        <v>34</v>
      </c>
      <c r="AE4" s="63" t="s">
        <v>35</v>
      </c>
      <c r="AF4" s="63" t="s">
        <v>36</v>
      </c>
      <c r="AG4" s="63" t="s">
        <v>37</v>
      </c>
      <c r="AH4" s="68" t="s">
        <v>39</v>
      </c>
      <c r="AI4" s="69"/>
      <c r="AJ4" s="70"/>
      <c r="AK4" s="68" t="s">
        <v>43</v>
      </c>
      <c r="AL4" s="70"/>
      <c r="AM4" s="68" t="s">
        <v>47</v>
      </c>
      <c r="AN4" s="70"/>
      <c r="AO4" s="68" t="s">
        <v>50</v>
      </c>
      <c r="AP4" s="70"/>
      <c r="AQ4" s="68" t="s">
        <v>53</v>
      </c>
      <c r="AR4" s="70"/>
      <c r="AS4" s="68" t="s">
        <v>55</v>
      </c>
      <c r="AT4" s="70"/>
      <c r="AU4" s="63" t="s">
        <v>59</v>
      </c>
      <c r="AV4" s="63" t="s">
        <v>60</v>
      </c>
      <c r="AW4" s="63" t="s">
        <v>62</v>
      </c>
      <c r="AX4" s="63" t="s">
        <v>135</v>
      </c>
      <c r="AY4" s="63" t="s">
        <v>63</v>
      </c>
      <c r="AZ4" s="63" t="s">
        <v>135</v>
      </c>
      <c r="BA4" s="63" t="s">
        <v>64</v>
      </c>
      <c r="BB4" s="63" t="s">
        <v>135</v>
      </c>
    </row>
    <row r="5" spans="1:71" s="46" customFormat="1" ht="63.75" customHeight="1" x14ac:dyDescent="0.2">
      <c r="A5" s="67"/>
      <c r="B5" s="67"/>
      <c r="C5" s="67"/>
      <c r="D5" s="64"/>
      <c r="E5" s="64"/>
      <c r="F5" s="64"/>
      <c r="G5" s="64"/>
      <c r="H5" s="64"/>
      <c r="I5" s="64"/>
      <c r="J5" s="64"/>
      <c r="K5" s="64"/>
      <c r="L5" s="64"/>
      <c r="M5" s="64"/>
      <c r="N5" s="64"/>
      <c r="O5" s="64"/>
      <c r="P5" s="47" t="s">
        <v>18</v>
      </c>
      <c r="Q5" s="47" t="s">
        <v>19</v>
      </c>
      <c r="R5" s="47" t="s">
        <v>20</v>
      </c>
      <c r="S5" s="47" t="s">
        <v>21</v>
      </c>
      <c r="T5" s="64"/>
      <c r="U5" s="64"/>
      <c r="V5" s="64"/>
      <c r="W5" s="64"/>
      <c r="X5" s="64"/>
      <c r="Y5" s="64"/>
      <c r="Z5" s="64"/>
      <c r="AA5" s="64"/>
      <c r="AB5" s="64"/>
      <c r="AC5" s="64"/>
      <c r="AD5" s="64"/>
      <c r="AE5" s="64"/>
      <c r="AF5" s="64"/>
      <c r="AG5" s="64"/>
      <c r="AH5" s="47" t="s">
        <v>40</v>
      </c>
      <c r="AI5" s="47" t="s">
        <v>41</v>
      </c>
      <c r="AJ5" s="47" t="s">
        <v>42</v>
      </c>
      <c r="AK5" s="47" t="s">
        <v>44</v>
      </c>
      <c r="AL5" s="47" t="s">
        <v>45</v>
      </c>
      <c r="AM5" s="47" t="s">
        <v>48</v>
      </c>
      <c r="AN5" s="47" t="s">
        <v>49</v>
      </c>
      <c r="AO5" s="47" t="s">
        <v>51</v>
      </c>
      <c r="AP5" s="47" t="s">
        <v>52</v>
      </c>
      <c r="AQ5" s="47" t="s">
        <v>54</v>
      </c>
      <c r="AR5" s="47" t="s">
        <v>135</v>
      </c>
      <c r="AS5" s="47" t="s">
        <v>56</v>
      </c>
      <c r="AT5" s="47" t="s">
        <v>57</v>
      </c>
      <c r="AU5" s="64"/>
      <c r="AV5" s="64"/>
      <c r="AW5" s="64"/>
      <c r="AX5" s="64"/>
      <c r="AY5" s="64"/>
      <c r="AZ5" s="64"/>
      <c r="BA5" s="64"/>
      <c r="BB5" s="64"/>
      <c r="BH5" s="48" t="s">
        <v>123</v>
      </c>
      <c r="BI5" s="48" t="s">
        <v>124</v>
      </c>
      <c r="BJ5" s="48" t="s">
        <v>125</v>
      </c>
      <c r="BK5" s="48" t="s">
        <v>126</v>
      </c>
      <c r="BL5" s="48" t="s">
        <v>127</v>
      </c>
      <c r="BM5" s="48" t="s">
        <v>128</v>
      </c>
      <c r="BN5" s="48" t="s">
        <v>129</v>
      </c>
      <c r="BO5" s="48" t="s">
        <v>130</v>
      </c>
      <c r="BP5" s="48" t="s">
        <v>131</v>
      </c>
      <c r="BQ5" s="48" t="s">
        <v>132</v>
      </c>
      <c r="BR5" s="48" t="s">
        <v>133</v>
      </c>
      <c r="BS5" s="48" t="s">
        <v>134</v>
      </c>
    </row>
    <row r="6" spans="1:71" s="43" customFormat="1" ht="16.5" customHeight="1" x14ac:dyDescent="0.2">
      <c r="A6" s="74"/>
      <c r="B6" s="74"/>
      <c r="C6" s="74"/>
      <c r="D6" s="44" t="s">
        <v>115</v>
      </c>
      <c r="E6" s="44" t="s">
        <v>115</v>
      </c>
      <c r="F6" s="44" t="s">
        <v>115</v>
      </c>
      <c r="G6" s="44" t="s">
        <v>115</v>
      </c>
      <c r="H6" s="44" t="s">
        <v>116</v>
      </c>
      <c r="I6" s="44" t="s">
        <v>115</v>
      </c>
      <c r="J6" s="44" t="s">
        <v>116</v>
      </c>
      <c r="K6" s="44" t="s">
        <v>115</v>
      </c>
      <c r="L6" s="44" t="s">
        <v>115</v>
      </c>
      <c r="M6" s="44" t="s">
        <v>115</v>
      </c>
      <c r="N6" s="44" t="s">
        <v>115</v>
      </c>
      <c r="O6" s="44" t="s">
        <v>117</v>
      </c>
      <c r="P6" s="44" t="s">
        <v>117</v>
      </c>
      <c r="Q6" s="44" t="s">
        <v>117</v>
      </c>
      <c r="R6" s="44" t="s">
        <v>117</v>
      </c>
      <c r="S6" s="44" t="s">
        <v>117</v>
      </c>
      <c r="T6" s="44" t="s">
        <v>117</v>
      </c>
      <c r="U6" s="44" t="s">
        <v>117</v>
      </c>
      <c r="V6" s="44" t="s">
        <v>115</v>
      </c>
      <c r="W6" s="44" t="s">
        <v>115</v>
      </c>
      <c r="X6" s="44" t="s">
        <v>115</v>
      </c>
      <c r="Y6" s="22" t="s">
        <v>122</v>
      </c>
      <c r="Z6" s="22" t="s">
        <v>122</v>
      </c>
      <c r="AA6" s="22" t="s">
        <v>122</v>
      </c>
      <c r="AB6" s="22" t="s">
        <v>122</v>
      </c>
      <c r="AC6" s="22" t="s">
        <v>122</v>
      </c>
      <c r="AD6" s="44" t="s">
        <v>115</v>
      </c>
      <c r="AE6" s="44" t="s">
        <v>116</v>
      </c>
      <c r="AF6" s="44" t="s">
        <v>115</v>
      </c>
      <c r="AG6" s="44" t="s">
        <v>115</v>
      </c>
      <c r="AH6" s="44" t="s">
        <v>39</v>
      </c>
      <c r="AI6" s="44" t="s">
        <v>116</v>
      </c>
      <c r="AJ6" s="44" t="s">
        <v>116</v>
      </c>
      <c r="AK6" s="44" t="s">
        <v>118</v>
      </c>
      <c r="AL6" s="44" t="s">
        <v>116</v>
      </c>
      <c r="AM6" s="44" t="s">
        <v>119</v>
      </c>
      <c r="AN6" s="44" t="s">
        <v>115</v>
      </c>
      <c r="AO6" s="44" t="s">
        <v>119</v>
      </c>
      <c r="AP6" s="44" t="s">
        <v>115</v>
      </c>
      <c r="AQ6" s="44" t="s">
        <v>115</v>
      </c>
      <c r="AR6" s="44" t="s">
        <v>115</v>
      </c>
      <c r="AS6" s="44" t="s">
        <v>115</v>
      </c>
      <c r="AT6" s="44" t="s">
        <v>115</v>
      </c>
      <c r="AU6" s="44" t="s">
        <v>115</v>
      </c>
      <c r="AV6" s="44" t="s">
        <v>115</v>
      </c>
      <c r="AW6" s="44" t="s">
        <v>115</v>
      </c>
      <c r="AX6" s="44" t="s">
        <v>115</v>
      </c>
      <c r="AY6" s="44" t="s">
        <v>115</v>
      </c>
      <c r="AZ6" s="44" t="s">
        <v>115</v>
      </c>
      <c r="BA6" s="44" t="s">
        <v>115</v>
      </c>
      <c r="BB6" s="44" t="s">
        <v>115</v>
      </c>
    </row>
    <row r="7" spans="1:71" s="51" customFormat="1" ht="16.5" customHeight="1" x14ac:dyDescent="0.2">
      <c r="A7" s="49"/>
      <c r="B7" s="49"/>
      <c r="C7" s="49"/>
      <c r="D7" s="50">
        <v>1</v>
      </c>
      <c r="E7" s="50">
        <v>2</v>
      </c>
      <c r="F7" s="50">
        <v>3</v>
      </c>
      <c r="G7" s="50">
        <v>4</v>
      </c>
      <c r="H7" s="50">
        <v>5</v>
      </c>
      <c r="I7" s="50"/>
      <c r="J7" s="50">
        <v>6</v>
      </c>
      <c r="K7" s="50">
        <v>7</v>
      </c>
      <c r="L7" s="50">
        <v>8</v>
      </c>
      <c r="M7" s="50">
        <v>9</v>
      </c>
      <c r="N7" s="50">
        <v>10</v>
      </c>
      <c r="O7" s="50">
        <v>11</v>
      </c>
      <c r="P7" s="50">
        <v>12</v>
      </c>
      <c r="Q7" s="50">
        <v>13</v>
      </c>
      <c r="R7" s="50">
        <v>14</v>
      </c>
      <c r="S7" s="50">
        <v>15</v>
      </c>
      <c r="T7" s="50">
        <v>16</v>
      </c>
      <c r="U7" s="50">
        <v>17</v>
      </c>
      <c r="V7" s="50">
        <v>18</v>
      </c>
      <c r="W7" s="50">
        <v>19</v>
      </c>
      <c r="X7" s="50">
        <v>20</v>
      </c>
      <c r="Y7" s="50">
        <v>21</v>
      </c>
      <c r="Z7" s="50">
        <v>22</v>
      </c>
      <c r="AA7" s="50">
        <v>23</v>
      </c>
      <c r="AB7" s="50">
        <v>24</v>
      </c>
      <c r="AC7" s="50">
        <v>25</v>
      </c>
      <c r="AD7" s="50">
        <v>26</v>
      </c>
      <c r="AE7" s="50">
        <v>27</v>
      </c>
      <c r="AF7" s="50">
        <v>28</v>
      </c>
      <c r="AG7" s="50">
        <v>29</v>
      </c>
      <c r="AH7" s="50">
        <v>30</v>
      </c>
      <c r="AI7" s="50">
        <v>31</v>
      </c>
      <c r="AJ7" s="50">
        <v>32</v>
      </c>
      <c r="AK7" s="50">
        <v>33</v>
      </c>
      <c r="AL7" s="50">
        <v>34</v>
      </c>
      <c r="AM7" s="50">
        <v>35</v>
      </c>
      <c r="AN7" s="50">
        <v>36</v>
      </c>
      <c r="AO7" s="50">
        <v>37</v>
      </c>
      <c r="AP7" s="50">
        <v>38</v>
      </c>
      <c r="AQ7" s="50">
        <v>39</v>
      </c>
      <c r="AR7" s="50">
        <v>40</v>
      </c>
      <c r="AS7" s="50">
        <v>41</v>
      </c>
      <c r="AT7" s="50">
        <v>42</v>
      </c>
      <c r="AU7" s="50">
        <v>43</v>
      </c>
      <c r="AV7" s="50">
        <v>44</v>
      </c>
      <c r="AW7" s="50">
        <v>45</v>
      </c>
      <c r="AX7" s="50">
        <v>46</v>
      </c>
      <c r="AY7" s="50">
        <v>47</v>
      </c>
      <c r="AZ7" s="50">
        <v>48</v>
      </c>
      <c r="BA7" s="50">
        <v>49</v>
      </c>
      <c r="BB7" s="50">
        <v>50</v>
      </c>
    </row>
    <row r="8" spans="1:71" ht="24" customHeight="1" x14ac:dyDescent="0.2">
      <c r="A8" s="10">
        <f t="shared" ref="A8:A14" si="0">ROW(A8)-7</f>
        <v>1</v>
      </c>
      <c r="B8" s="52"/>
      <c r="C8" s="52"/>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H8" s="12">
        <f t="shared" ref="BH8:BH13" si="1">IF($H8*$I8&gt;0,$H8*$I8,0)</f>
        <v>0</v>
      </c>
      <c r="BI8" s="12">
        <f t="shared" ref="BI8:BI13" si="2">IF($H8*$I8&gt;0,$I8,0)</f>
        <v>0</v>
      </c>
      <c r="BJ8" s="12">
        <f t="shared" ref="BJ8:BJ13" si="3">IF(AND($H8*$I8&gt;0,EXACT("Hành ",LEFT($C8,5))),$H8*$I8,0)</f>
        <v>0</v>
      </c>
      <c r="BK8" s="12">
        <f t="shared" ref="BK8:BK13" si="4">IF(AND($H8*$I8&gt;0,EXACT("Hành ",LEFT($C8,5))),$I8,0)</f>
        <v>0</v>
      </c>
      <c r="BL8" s="12">
        <f t="shared" ref="BL8:BL13" si="5">IF(AND($H8*$I8&gt;0,EXACT("Sự ng",LEFT($C8,5))),$H8*$I8,0)</f>
        <v>0</v>
      </c>
      <c r="BM8" s="12">
        <f t="shared" ref="BM8:BM13" si="6">IF(AND($H8*$I8&gt;0,EXACT("Sự ng",LEFT($C8,5))),$I8,0)</f>
        <v>0</v>
      </c>
      <c r="BN8" s="12">
        <f t="shared" ref="BN8:BN13" si="7">IF(AND($H8*$I8&gt;0,EXACT("DN nh",LEFT($C8,5))),$H8*$I8,0)</f>
        <v>0</v>
      </c>
      <c r="BO8" s="12">
        <f t="shared" ref="BO8:BO13" si="8">IF(AND($H8*$I8&gt;0,EXACT("DN nh",LEFT($C8,5))),$I8,0)</f>
        <v>0</v>
      </c>
      <c r="BP8" s="12">
        <f t="shared" ref="BP8:BP13" si="9">IF(AND($H8*$I8&gt;0,EXACT("DN ng",LEFT($C8,5))),$H8*$I8,0)</f>
        <v>0</v>
      </c>
      <c r="BQ8" s="12">
        <f t="shared" ref="BQ8:BQ13" si="10">IF(AND($H8*$I8&gt;0,EXACT("DN ng",LEFT($C8,5))),$I8,0)</f>
        <v>0</v>
      </c>
      <c r="BR8" s="12">
        <f t="shared" ref="BR8:BR13" si="11">IF(AND($H8*$I8&gt;0,EXACT("DN vố",LEFT($C8,5))),$H8*$I8,0)</f>
        <v>0</v>
      </c>
      <c r="BS8" s="12">
        <f t="shared" ref="BS8:BS13" si="12">IF(AND($H8*$I8&gt;0,EXACT("DN vố",LEFT($C8,5))),$I8,0)</f>
        <v>0</v>
      </c>
    </row>
    <row r="9" spans="1:71" ht="24" customHeight="1" x14ac:dyDescent="0.2">
      <c r="A9" s="10">
        <f t="shared" si="0"/>
        <v>2</v>
      </c>
      <c r="B9" s="54"/>
      <c r="C9" s="54"/>
      <c r="D9" s="8"/>
      <c r="E9" s="8"/>
      <c r="F9" s="8"/>
      <c r="G9" s="8"/>
      <c r="H9" s="8"/>
      <c r="I9" s="8"/>
      <c r="J9" s="8"/>
      <c r="K9" s="8"/>
      <c r="L9" s="8"/>
      <c r="M9" s="8"/>
      <c r="N9" s="8"/>
      <c r="O9" s="8"/>
      <c r="P9" s="8"/>
      <c r="Q9" s="8"/>
      <c r="R9" s="8"/>
      <c r="S9" s="8"/>
      <c r="T9" s="53"/>
      <c r="U9" s="53"/>
      <c r="V9" s="53"/>
      <c r="W9" s="53"/>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H9" s="12">
        <f t="shared" si="1"/>
        <v>0</v>
      </c>
      <c r="BI9" s="12">
        <f t="shared" si="2"/>
        <v>0</v>
      </c>
      <c r="BJ9" s="12">
        <f t="shared" si="3"/>
        <v>0</v>
      </c>
      <c r="BK9" s="12">
        <f t="shared" si="4"/>
        <v>0</v>
      </c>
      <c r="BL9" s="12">
        <f t="shared" si="5"/>
        <v>0</v>
      </c>
      <c r="BM9" s="12">
        <f t="shared" si="6"/>
        <v>0</v>
      </c>
      <c r="BN9" s="12">
        <f t="shared" si="7"/>
        <v>0</v>
      </c>
      <c r="BO9" s="12">
        <f t="shared" si="8"/>
        <v>0</v>
      </c>
      <c r="BP9" s="12">
        <f t="shared" si="9"/>
        <v>0</v>
      </c>
      <c r="BQ9" s="12">
        <f t="shared" si="10"/>
        <v>0</v>
      </c>
      <c r="BR9" s="12">
        <f t="shared" si="11"/>
        <v>0</v>
      </c>
      <c r="BS9" s="12">
        <f t="shared" si="12"/>
        <v>0</v>
      </c>
    </row>
    <row r="10" spans="1:71" ht="24" customHeight="1" x14ac:dyDescent="0.2">
      <c r="A10" s="10">
        <f t="shared" si="0"/>
        <v>3</v>
      </c>
      <c r="B10" s="54"/>
      <c r="C10" s="54"/>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H10" s="12">
        <f t="shared" si="1"/>
        <v>0</v>
      </c>
      <c r="BI10" s="12">
        <f t="shared" si="2"/>
        <v>0</v>
      </c>
      <c r="BJ10" s="12">
        <f t="shared" si="3"/>
        <v>0</v>
      </c>
      <c r="BK10" s="12">
        <f t="shared" si="4"/>
        <v>0</v>
      </c>
      <c r="BL10" s="12">
        <f t="shared" si="5"/>
        <v>0</v>
      </c>
      <c r="BM10" s="12">
        <f t="shared" si="6"/>
        <v>0</v>
      </c>
      <c r="BN10" s="12">
        <f t="shared" si="7"/>
        <v>0</v>
      </c>
      <c r="BO10" s="12">
        <f t="shared" si="8"/>
        <v>0</v>
      </c>
      <c r="BP10" s="12">
        <f t="shared" si="9"/>
        <v>0</v>
      </c>
      <c r="BQ10" s="12">
        <f t="shared" si="10"/>
        <v>0</v>
      </c>
      <c r="BR10" s="12">
        <f t="shared" si="11"/>
        <v>0</v>
      </c>
      <c r="BS10" s="12">
        <f t="shared" si="12"/>
        <v>0</v>
      </c>
    </row>
    <row r="11" spans="1:71" ht="24" customHeight="1" x14ac:dyDescent="0.2">
      <c r="A11" s="10">
        <f t="shared" si="0"/>
        <v>4</v>
      </c>
      <c r="B11" s="54"/>
      <c r="C11" s="54"/>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H11" s="12">
        <f t="shared" si="1"/>
        <v>0</v>
      </c>
      <c r="BI11" s="12">
        <f t="shared" si="2"/>
        <v>0</v>
      </c>
      <c r="BJ11" s="12">
        <f t="shared" si="3"/>
        <v>0</v>
      </c>
      <c r="BK11" s="12">
        <f t="shared" si="4"/>
        <v>0</v>
      </c>
      <c r="BL11" s="12">
        <f t="shared" si="5"/>
        <v>0</v>
      </c>
      <c r="BM11" s="12">
        <f t="shared" si="6"/>
        <v>0</v>
      </c>
      <c r="BN11" s="12">
        <f t="shared" si="7"/>
        <v>0</v>
      </c>
      <c r="BO11" s="12">
        <f t="shared" si="8"/>
        <v>0</v>
      </c>
      <c r="BP11" s="12">
        <f t="shared" si="9"/>
        <v>0</v>
      </c>
      <c r="BQ11" s="12">
        <f t="shared" si="10"/>
        <v>0</v>
      </c>
      <c r="BR11" s="12">
        <f t="shared" si="11"/>
        <v>0</v>
      </c>
      <c r="BS11" s="12">
        <f t="shared" si="12"/>
        <v>0</v>
      </c>
    </row>
    <row r="12" spans="1:71" ht="24" customHeight="1" x14ac:dyDescent="0.2">
      <c r="A12" s="10">
        <f t="shared" si="0"/>
        <v>5</v>
      </c>
      <c r="B12" s="54"/>
      <c r="C12" s="54"/>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H12" s="12">
        <f t="shared" si="1"/>
        <v>0</v>
      </c>
      <c r="BI12" s="12">
        <f t="shared" si="2"/>
        <v>0</v>
      </c>
      <c r="BJ12" s="12">
        <f t="shared" si="3"/>
        <v>0</v>
      </c>
      <c r="BK12" s="12">
        <f t="shared" si="4"/>
        <v>0</v>
      </c>
      <c r="BL12" s="12">
        <f t="shared" si="5"/>
        <v>0</v>
      </c>
      <c r="BM12" s="12">
        <f t="shared" si="6"/>
        <v>0</v>
      </c>
      <c r="BN12" s="12">
        <f t="shared" si="7"/>
        <v>0</v>
      </c>
      <c r="BO12" s="12">
        <f t="shared" si="8"/>
        <v>0</v>
      </c>
      <c r="BP12" s="12">
        <f t="shared" si="9"/>
        <v>0</v>
      </c>
      <c r="BQ12" s="12">
        <f t="shared" si="10"/>
        <v>0</v>
      </c>
      <c r="BR12" s="12">
        <f t="shared" si="11"/>
        <v>0</v>
      </c>
      <c r="BS12" s="12">
        <f t="shared" si="12"/>
        <v>0</v>
      </c>
    </row>
    <row r="13" spans="1:71" ht="24" customHeight="1" x14ac:dyDescent="0.2">
      <c r="A13" s="10">
        <f t="shared" si="0"/>
        <v>6</v>
      </c>
      <c r="B13" s="54"/>
      <c r="C13" s="54"/>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H13" s="12">
        <f t="shared" si="1"/>
        <v>0</v>
      </c>
      <c r="BI13" s="12">
        <f t="shared" si="2"/>
        <v>0</v>
      </c>
      <c r="BJ13" s="12">
        <f t="shared" si="3"/>
        <v>0</v>
      </c>
      <c r="BK13" s="12">
        <f t="shared" si="4"/>
        <v>0</v>
      </c>
      <c r="BL13" s="12">
        <f t="shared" si="5"/>
        <v>0</v>
      </c>
      <c r="BM13" s="12">
        <f t="shared" si="6"/>
        <v>0</v>
      </c>
      <c r="BN13" s="12">
        <f t="shared" si="7"/>
        <v>0</v>
      </c>
      <c r="BO13" s="12">
        <f t="shared" si="8"/>
        <v>0</v>
      </c>
      <c r="BP13" s="12">
        <f t="shared" si="9"/>
        <v>0</v>
      </c>
      <c r="BQ13" s="12">
        <f t="shared" si="10"/>
        <v>0</v>
      </c>
      <c r="BR13" s="12">
        <f t="shared" si="11"/>
        <v>0</v>
      </c>
      <c r="BS13" s="12">
        <f t="shared" si="12"/>
        <v>0</v>
      </c>
    </row>
    <row r="14" spans="1:71" ht="24" customHeight="1" x14ac:dyDescent="0.2">
      <c r="A14" s="10">
        <f t="shared" si="0"/>
        <v>7</v>
      </c>
      <c r="B14" s="54"/>
      <c r="C14" s="54"/>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H14" s="12"/>
      <c r="BI14" s="12"/>
      <c r="BJ14" s="12"/>
      <c r="BK14" s="12"/>
      <c r="BL14" s="12"/>
      <c r="BM14" s="12"/>
      <c r="BN14" s="12"/>
      <c r="BO14" s="12"/>
      <c r="BP14" s="12"/>
      <c r="BQ14" s="12"/>
      <c r="BR14" s="12"/>
      <c r="BS14" s="12"/>
    </row>
    <row r="15" spans="1:71" s="15" customFormat="1" ht="24" customHeight="1" x14ac:dyDescent="0.2">
      <c r="A15" s="11">
        <f t="shared" ref="A15:A72" si="13">ROW(A15)-7</f>
        <v>8</v>
      </c>
      <c r="B15" s="55"/>
      <c r="C15" s="55"/>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H15" s="16">
        <f t="shared" ref="BH15:BH72" si="14">IF($H15*$I15&gt;0,$H15*$I15,0)</f>
        <v>0</v>
      </c>
      <c r="BI15" s="16">
        <f t="shared" ref="BI15:BI72" si="15">IF($H15*$I15&gt;0,$I15,0)</f>
        <v>0</v>
      </c>
      <c r="BJ15" s="16">
        <f t="shared" ref="BJ15:BJ72" si="16">IF(AND($H15*$I15&gt;0,EXACT("Hành ",LEFT($C15,5))),$H15*$I15,0)</f>
        <v>0</v>
      </c>
      <c r="BK15" s="16">
        <f t="shared" ref="BK15:BK72" si="17">IF(AND($H15*$I15&gt;0,EXACT("Hành ",LEFT($C15,5))),$I15,0)</f>
        <v>0</v>
      </c>
      <c r="BL15" s="16">
        <f t="shared" ref="BL15:BL72" si="18">IF(AND($H15*$I15&gt;0,EXACT("Sự ng",LEFT($C15,5))),$H15*$I15,0)</f>
        <v>0</v>
      </c>
      <c r="BM15" s="16">
        <f t="shared" ref="BM15:BM72" si="19">IF(AND($H15*$I15&gt;0,EXACT("Sự ng",LEFT($C15,5))),$I15,0)</f>
        <v>0</v>
      </c>
      <c r="BN15" s="16">
        <f t="shared" ref="BN15:BN72" si="20">IF(AND($H15*$I15&gt;0,EXACT("DN nh",LEFT($C15,5))),$H15*$I15,0)</f>
        <v>0</v>
      </c>
      <c r="BO15" s="16">
        <f t="shared" ref="BO15:BO72" si="21">IF(AND($H15*$I15&gt;0,EXACT("DN nh",LEFT($C15,5))),$I15,0)</f>
        <v>0</v>
      </c>
      <c r="BP15" s="16">
        <f t="shared" ref="BP15:BP72" si="22">IF(AND($H15*$I15&gt;0,EXACT("DN ng",LEFT($C15,5))),$H15*$I15,0)</f>
        <v>0</v>
      </c>
      <c r="BQ15" s="16">
        <f t="shared" ref="BQ15:BQ72" si="23">IF(AND($H15*$I15&gt;0,EXACT("DN ng",LEFT($C15,5))),$I15,0)</f>
        <v>0</v>
      </c>
      <c r="BR15" s="16">
        <f t="shared" ref="BR15:BR72" si="24">IF(AND($H15*$I15&gt;0,EXACT("DN vố",LEFT($C15,5))),$H15*$I15,0)</f>
        <v>0</v>
      </c>
      <c r="BS15" s="16">
        <f t="shared" ref="BS15:BS72" si="25">IF(AND($H15*$I15&gt;0,EXACT("DN vố",LEFT($C15,5))),$I15,0)</f>
        <v>0</v>
      </c>
    </row>
    <row r="16" spans="1:71" ht="24" customHeight="1" x14ac:dyDescent="0.2">
      <c r="A16" s="10">
        <f t="shared" si="13"/>
        <v>9</v>
      </c>
      <c r="B16" s="56"/>
      <c r="C16" s="54"/>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H16" s="12">
        <f t="shared" si="14"/>
        <v>0</v>
      </c>
      <c r="BI16" s="12">
        <f t="shared" si="15"/>
        <v>0</v>
      </c>
      <c r="BJ16" s="12">
        <f t="shared" si="16"/>
        <v>0</v>
      </c>
      <c r="BK16" s="12">
        <f t="shared" si="17"/>
        <v>0</v>
      </c>
      <c r="BL16" s="12">
        <f t="shared" si="18"/>
        <v>0</v>
      </c>
      <c r="BM16" s="12">
        <f t="shared" si="19"/>
        <v>0</v>
      </c>
      <c r="BN16" s="12">
        <f t="shared" si="20"/>
        <v>0</v>
      </c>
      <c r="BO16" s="12">
        <f t="shared" si="21"/>
        <v>0</v>
      </c>
      <c r="BP16" s="12">
        <f t="shared" si="22"/>
        <v>0</v>
      </c>
      <c r="BQ16" s="12">
        <f t="shared" si="23"/>
        <v>0</v>
      </c>
      <c r="BR16" s="12">
        <f t="shared" si="24"/>
        <v>0</v>
      </c>
      <c r="BS16" s="12">
        <f t="shared" si="25"/>
        <v>0</v>
      </c>
    </row>
    <row r="17" spans="1:71" s="15" customFormat="1" ht="24" customHeight="1" x14ac:dyDescent="0.2">
      <c r="A17" s="11">
        <f t="shared" si="13"/>
        <v>10</v>
      </c>
      <c r="B17" s="55"/>
      <c r="C17" s="55"/>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H17" s="16">
        <f t="shared" si="14"/>
        <v>0</v>
      </c>
      <c r="BI17" s="16">
        <f t="shared" si="15"/>
        <v>0</v>
      </c>
      <c r="BJ17" s="16">
        <f t="shared" si="16"/>
        <v>0</v>
      </c>
      <c r="BK17" s="16">
        <f t="shared" si="17"/>
        <v>0</v>
      </c>
      <c r="BL17" s="16">
        <f t="shared" si="18"/>
        <v>0</v>
      </c>
      <c r="BM17" s="16">
        <f t="shared" si="19"/>
        <v>0</v>
      </c>
      <c r="BN17" s="16">
        <f t="shared" si="20"/>
        <v>0</v>
      </c>
      <c r="BO17" s="16">
        <f t="shared" si="21"/>
        <v>0</v>
      </c>
      <c r="BP17" s="16">
        <f t="shared" si="22"/>
        <v>0</v>
      </c>
      <c r="BQ17" s="16">
        <f t="shared" si="23"/>
        <v>0</v>
      </c>
      <c r="BR17" s="16">
        <f t="shared" si="24"/>
        <v>0</v>
      </c>
      <c r="BS17" s="16">
        <f t="shared" si="25"/>
        <v>0</v>
      </c>
    </row>
    <row r="18" spans="1:71" ht="24" customHeight="1" x14ac:dyDescent="0.2">
      <c r="A18" s="10">
        <f t="shared" si="13"/>
        <v>11</v>
      </c>
      <c r="B18" s="54"/>
      <c r="C18" s="54"/>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H18" s="12">
        <f t="shared" si="14"/>
        <v>0</v>
      </c>
      <c r="BI18" s="12">
        <f t="shared" si="15"/>
        <v>0</v>
      </c>
      <c r="BJ18" s="12">
        <f t="shared" si="16"/>
        <v>0</v>
      </c>
      <c r="BK18" s="12">
        <f t="shared" si="17"/>
        <v>0</v>
      </c>
      <c r="BL18" s="12">
        <f t="shared" si="18"/>
        <v>0</v>
      </c>
      <c r="BM18" s="12">
        <f t="shared" si="19"/>
        <v>0</v>
      </c>
      <c r="BN18" s="12">
        <f t="shared" si="20"/>
        <v>0</v>
      </c>
      <c r="BO18" s="12">
        <f t="shared" si="21"/>
        <v>0</v>
      </c>
      <c r="BP18" s="12">
        <f t="shared" si="22"/>
        <v>0</v>
      </c>
      <c r="BQ18" s="12">
        <f t="shared" si="23"/>
        <v>0</v>
      </c>
      <c r="BR18" s="12">
        <f t="shared" si="24"/>
        <v>0</v>
      </c>
      <c r="BS18" s="12">
        <f t="shared" si="25"/>
        <v>0</v>
      </c>
    </row>
    <row r="19" spans="1:71" s="15" customFormat="1" ht="24" customHeight="1" x14ac:dyDescent="0.2">
      <c r="A19" s="11">
        <f t="shared" si="13"/>
        <v>12</v>
      </c>
      <c r="B19" s="55"/>
      <c r="C19" s="55"/>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H19" s="16">
        <f t="shared" si="14"/>
        <v>0</v>
      </c>
      <c r="BI19" s="16">
        <f t="shared" si="15"/>
        <v>0</v>
      </c>
      <c r="BJ19" s="16">
        <f t="shared" si="16"/>
        <v>0</v>
      </c>
      <c r="BK19" s="16">
        <f t="shared" si="17"/>
        <v>0</v>
      </c>
      <c r="BL19" s="16">
        <f t="shared" si="18"/>
        <v>0</v>
      </c>
      <c r="BM19" s="16">
        <f t="shared" si="19"/>
        <v>0</v>
      </c>
      <c r="BN19" s="16">
        <f t="shared" si="20"/>
        <v>0</v>
      </c>
      <c r="BO19" s="16">
        <f t="shared" si="21"/>
        <v>0</v>
      </c>
      <c r="BP19" s="16">
        <f t="shared" si="22"/>
        <v>0</v>
      </c>
      <c r="BQ19" s="16">
        <f t="shared" si="23"/>
        <v>0</v>
      </c>
      <c r="BR19" s="16">
        <f t="shared" si="24"/>
        <v>0</v>
      </c>
      <c r="BS19" s="16">
        <f t="shared" si="25"/>
        <v>0</v>
      </c>
    </row>
    <row r="20" spans="1:71" ht="24" customHeight="1" x14ac:dyDescent="0.2">
      <c r="A20" s="10">
        <f t="shared" si="13"/>
        <v>13</v>
      </c>
      <c r="B20" s="54"/>
      <c r="C20" s="54"/>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H20" s="12">
        <f t="shared" si="14"/>
        <v>0</v>
      </c>
      <c r="BI20" s="12">
        <f t="shared" si="15"/>
        <v>0</v>
      </c>
      <c r="BJ20" s="12">
        <f t="shared" si="16"/>
        <v>0</v>
      </c>
      <c r="BK20" s="12">
        <f t="shared" si="17"/>
        <v>0</v>
      </c>
      <c r="BL20" s="12">
        <f t="shared" si="18"/>
        <v>0</v>
      </c>
      <c r="BM20" s="12">
        <f t="shared" si="19"/>
        <v>0</v>
      </c>
      <c r="BN20" s="12">
        <f t="shared" si="20"/>
        <v>0</v>
      </c>
      <c r="BO20" s="12">
        <f t="shared" si="21"/>
        <v>0</v>
      </c>
      <c r="BP20" s="12">
        <f t="shared" si="22"/>
        <v>0</v>
      </c>
      <c r="BQ20" s="12">
        <f t="shared" si="23"/>
        <v>0</v>
      </c>
      <c r="BR20" s="12">
        <f t="shared" si="24"/>
        <v>0</v>
      </c>
      <c r="BS20" s="12">
        <f t="shared" si="25"/>
        <v>0</v>
      </c>
    </row>
    <row r="21" spans="1:71" s="15" customFormat="1" ht="24" customHeight="1" x14ac:dyDescent="0.2">
      <c r="A21" s="11">
        <f t="shared" si="13"/>
        <v>14</v>
      </c>
      <c r="B21" s="55"/>
      <c r="C21" s="55"/>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H21" s="16">
        <f t="shared" si="14"/>
        <v>0</v>
      </c>
      <c r="BI21" s="16">
        <f t="shared" si="15"/>
        <v>0</v>
      </c>
      <c r="BJ21" s="16">
        <f t="shared" si="16"/>
        <v>0</v>
      </c>
      <c r="BK21" s="16">
        <f t="shared" si="17"/>
        <v>0</v>
      </c>
      <c r="BL21" s="16">
        <f t="shared" si="18"/>
        <v>0</v>
      </c>
      <c r="BM21" s="16">
        <f t="shared" si="19"/>
        <v>0</v>
      </c>
      <c r="BN21" s="16">
        <f t="shared" si="20"/>
        <v>0</v>
      </c>
      <c r="BO21" s="16">
        <f t="shared" si="21"/>
        <v>0</v>
      </c>
      <c r="BP21" s="16">
        <f t="shared" si="22"/>
        <v>0</v>
      </c>
      <c r="BQ21" s="16">
        <f t="shared" si="23"/>
        <v>0</v>
      </c>
      <c r="BR21" s="16">
        <f t="shared" si="24"/>
        <v>0</v>
      </c>
      <c r="BS21" s="16">
        <f t="shared" si="25"/>
        <v>0</v>
      </c>
    </row>
    <row r="22" spans="1:71" ht="24" customHeight="1" x14ac:dyDescent="0.2">
      <c r="A22" s="10">
        <f t="shared" si="13"/>
        <v>15</v>
      </c>
      <c r="B22" s="54"/>
      <c r="C22" s="54"/>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H22" s="12">
        <f t="shared" si="14"/>
        <v>0</v>
      </c>
      <c r="BI22" s="12">
        <f t="shared" si="15"/>
        <v>0</v>
      </c>
      <c r="BJ22" s="12">
        <f t="shared" si="16"/>
        <v>0</v>
      </c>
      <c r="BK22" s="12">
        <f t="shared" si="17"/>
        <v>0</v>
      </c>
      <c r="BL22" s="12">
        <f t="shared" si="18"/>
        <v>0</v>
      </c>
      <c r="BM22" s="12">
        <f t="shared" si="19"/>
        <v>0</v>
      </c>
      <c r="BN22" s="12">
        <f t="shared" si="20"/>
        <v>0</v>
      </c>
      <c r="BO22" s="12">
        <f t="shared" si="21"/>
        <v>0</v>
      </c>
      <c r="BP22" s="12">
        <f t="shared" si="22"/>
        <v>0</v>
      </c>
      <c r="BQ22" s="12">
        <f t="shared" si="23"/>
        <v>0</v>
      </c>
      <c r="BR22" s="12">
        <f t="shared" si="24"/>
        <v>0</v>
      </c>
      <c r="BS22" s="12">
        <f t="shared" si="25"/>
        <v>0</v>
      </c>
    </row>
    <row r="23" spans="1:71" s="15" customFormat="1" ht="24" customHeight="1" x14ac:dyDescent="0.2">
      <c r="A23" s="11">
        <f t="shared" si="13"/>
        <v>16</v>
      </c>
      <c r="B23" s="55"/>
      <c r="C23" s="55"/>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H23" s="16">
        <f t="shared" si="14"/>
        <v>0</v>
      </c>
      <c r="BI23" s="16">
        <f t="shared" si="15"/>
        <v>0</v>
      </c>
      <c r="BJ23" s="16">
        <f t="shared" si="16"/>
        <v>0</v>
      </c>
      <c r="BK23" s="16">
        <f t="shared" si="17"/>
        <v>0</v>
      </c>
      <c r="BL23" s="16">
        <f t="shared" si="18"/>
        <v>0</v>
      </c>
      <c r="BM23" s="16">
        <f t="shared" si="19"/>
        <v>0</v>
      </c>
      <c r="BN23" s="16">
        <f t="shared" si="20"/>
        <v>0</v>
      </c>
      <c r="BO23" s="16">
        <f t="shared" si="21"/>
        <v>0</v>
      </c>
      <c r="BP23" s="16">
        <f t="shared" si="22"/>
        <v>0</v>
      </c>
      <c r="BQ23" s="16">
        <f t="shared" si="23"/>
        <v>0</v>
      </c>
      <c r="BR23" s="16">
        <f t="shared" si="24"/>
        <v>0</v>
      </c>
      <c r="BS23" s="16">
        <f t="shared" si="25"/>
        <v>0</v>
      </c>
    </row>
    <row r="24" spans="1:71" ht="24" customHeight="1" x14ac:dyDescent="0.2">
      <c r="A24" s="10">
        <f t="shared" si="13"/>
        <v>17</v>
      </c>
      <c r="B24" s="54"/>
      <c r="C24" s="54"/>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H24" s="12">
        <f t="shared" si="14"/>
        <v>0</v>
      </c>
      <c r="BI24" s="12">
        <f t="shared" si="15"/>
        <v>0</v>
      </c>
      <c r="BJ24" s="12">
        <f t="shared" si="16"/>
        <v>0</v>
      </c>
      <c r="BK24" s="12">
        <f t="shared" si="17"/>
        <v>0</v>
      </c>
      <c r="BL24" s="12">
        <f t="shared" si="18"/>
        <v>0</v>
      </c>
      <c r="BM24" s="12">
        <f t="shared" si="19"/>
        <v>0</v>
      </c>
      <c r="BN24" s="12">
        <f t="shared" si="20"/>
        <v>0</v>
      </c>
      <c r="BO24" s="12">
        <f t="shared" si="21"/>
        <v>0</v>
      </c>
      <c r="BP24" s="12">
        <f t="shared" si="22"/>
        <v>0</v>
      </c>
      <c r="BQ24" s="12">
        <f t="shared" si="23"/>
        <v>0</v>
      </c>
      <c r="BR24" s="12">
        <f t="shared" si="24"/>
        <v>0</v>
      </c>
      <c r="BS24" s="12">
        <f t="shared" si="25"/>
        <v>0</v>
      </c>
    </row>
    <row r="25" spans="1:71" s="15" customFormat="1" ht="24" customHeight="1" x14ac:dyDescent="0.2">
      <c r="A25" s="11">
        <f t="shared" si="13"/>
        <v>18</v>
      </c>
      <c r="B25" s="55"/>
      <c r="C25" s="5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H25" s="16">
        <f t="shared" si="14"/>
        <v>0</v>
      </c>
      <c r="BI25" s="16">
        <f t="shared" si="15"/>
        <v>0</v>
      </c>
      <c r="BJ25" s="16">
        <f t="shared" si="16"/>
        <v>0</v>
      </c>
      <c r="BK25" s="16">
        <f t="shared" si="17"/>
        <v>0</v>
      </c>
      <c r="BL25" s="16">
        <f t="shared" si="18"/>
        <v>0</v>
      </c>
      <c r="BM25" s="16">
        <f t="shared" si="19"/>
        <v>0</v>
      </c>
      <c r="BN25" s="16">
        <f t="shared" si="20"/>
        <v>0</v>
      </c>
      <c r="BO25" s="16">
        <f t="shared" si="21"/>
        <v>0</v>
      </c>
      <c r="BP25" s="16">
        <f t="shared" si="22"/>
        <v>0</v>
      </c>
      <c r="BQ25" s="16">
        <f t="shared" si="23"/>
        <v>0</v>
      </c>
      <c r="BR25" s="16">
        <f t="shared" si="24"/>
        <v>0</v>
      </c>
      <c r="BS25" s="16">
        <f t="shared" si="25"/>
        <v>0</v>
      </c>
    </row>
    <row r="26" spans="1:71" ht="24" customHeight="1" x14ac:dyDescent="0.2">
      <c r="A26" s="10">
        <f t="shared" si="13"/>
        <v>19</v>
      </c>
      <c r="B26" s="54"/>
      <c r="C26" s="54"/>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H26" s="12">
        <f t="shared" si="14"/>
        <v>0</v>
      </c>
      <c r="BI26" s="12">
        <f t="shared" si="15"/>
        <v>0</v>
      </c>
      <c r="BJ26" s="12">
        <f t="shared" si="16"/>
        <v>0</v>
      </c>
      <c r="BK26" s="12">
        <f t="shared" si="17"/>
        <v>0</v>
      </c>
      <c r="BL26" s="12">
        <f t="shared" si="18"/>
        <v>0</v>
      </c>
      <c r="BM26" s="12">
        <f t="shared" si="19"/>
        <v>0</v>
      </c>
      <c r="BN26" s="12">
        <f t="shared" si="20"/>
        <v>0</v>
      </c>
      <c r="BO26" s="12">
        <f t="shared" si="21"/>
        <v>0</v>
      </c>
      <c r="BP26" s="12">
        <f t="shared" si="22"/>
        <v>0</v>
      </c>
      <c r="BQ26" s="12">
        <f t="shared" si="23"/>
        <v>0</v>
      </c>
      <c r="BR26" s="12">
        <f t="shared" si="24"/>
        <v>0</v>
      </c>
      <c r="BS26" s="12">
        <f t="shared" si="25"/>
        <v>0</v>
      </c>
    </row>
    <row r="27" spans="1:71" s="15" customFormat="1" ht="24" customHeight="1" x14ac:dyDescent="0.2">
      <c r="A27" s="11">
        <f t="shared" si="13"/>
        <v>20</v>
      </c>
      <c r="B27" s="55"/>
      <c r="C27" s="55"/>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H27" s="16">
        <f t="shared" si="14"/>
        <v>0</v>
      </c>
      <c r="BI27" s="16">
        <f t="shared" si="15"/>
        <v>0</v>
      </c>
      <c r="BJ27" s="16">
        <f t="shared" si="16"/>
        <v>0</v>
      </c>
      <c r="BK27" s="16">
        <f t="shared" si="17"/>
        <v>0</v>
      </c>
      <c r="BL27" s="16">
        <f t="shared" si="18"/>
        <v>0</v>
      </c>
      <c r="BM27" s="16">
        <f t="shared" si="19"/>
        <v>0</v>
      </c>
      <c r="BN27" s="16">
        <f t="shared" si="20"/>
        <v>0</v>
      </c>
      <c r="BO27" s="16">
        <f t="shared" si="21"/>
        <v>0</v>
      </c>
      <c r="BP27" s="16">
        <f t="shared" si="22"/>
        <v>0</v>
      </c>
      <c r="BQ27" s="16">
        <f t="shared" si="23"/>
        <v>0</v>
      </c>
      <c r="BR27" s="16">
        <f t="shared" si="24"/>
        <v>0</v>
      </c>
      <c r="BS27" s="16">
        <f t="shared" si="25"/>
        <v>0</v>
      </c>
    </row>
    <row r="28" spans="1:71" ht="24" customHeight="1" x14ac:dyDescent="0.2">
      <c r="A28" s="10">
        <f t="shared" si="13"/>
        <v>21</v>
      </c>
      <c r="B28" s="54"/>
      <c r="C28" s="54"/>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H28" s="12">
        <f t="shared" si="14"/>
        <v>0</v>
      </c>
      <c r="BI28" s="12">
        <f t="shared" si="15"/>
        <v>0</v>
      </c>
      <c r="BJ28" s="12">
        <f t="shared" si="16"/>
        <v>0</v>
      </c>
      <c r="BK28" s="12">
        <f t="shared" si="17"/>
        <v>0</v>
      </c>
      <c r="BL28" s="12">
        <f t="shared" si="18"/>
        <v>0</v>
      </c>
      <c r="BM28" s="12">
        <f t="shared" si="19"/>
        <v>0</v>
      </c>
      <c r="BN28" s="12">
        <f t="shared" si="20"/>
        <v>0</v>
      </c>
      <c r="BO28" s="12">
        <f t="shared" si="21"/>
        <v>0</v>
      </c>
      <c r="BP28" s="12">
        <f t="shared" si="22"/>
        <v>0</v>
      </c>
      <c r="BQ28" s="12">
        <f t="shared" si="23"/>
        <v>0</v>
      </c>
      <c r="BR28" s="12">
        <f t="shared" si="24"/>
        <v>0</v>
      </c>
      <c r="BS28" s="12">
        <f t="shared" si="25"/>
        <v>0</v>
      </c>
    </row>
    <row r="29" spans="1:71" s="15" customFormat="1" ht="24" customHeight="1" x14ac:dyDescent="0.2">
      <c r="A29" s="11">
        <f t="shared" si="13"/>
        <v>22</v>
      </c>
      <c r="B29" s="55"/>
      <c r="C29" s="55"/>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H29" s="16">
        <f t="shared" si="14"/>
        <v>0</v>
      </c>
      <c r="BI29" s="16">
        <f t="shared" si="15"/>
        <v>0</v>
      </c>
      <c r="BJ29" s="16">
        <f t="shared" si="16"/>
        <v>0</v>
      </c>
      <c r="BK29" s="16">
        <f t="shared" si="17"/>
        <v>0</v>
      </c>
      <c r="BL29" s="16">
        <f t="shared" si="18"/>
        <v>0</v>
      </c>
      <c r="BM29" s="16">
        <f t="shared" si="19"/>
        <v>0</v>
      </c>
      <c r="BN29" s="16">
        <f t="shared" si="20"/>
        <v>0</v>
      </c>
      <c r="BO29" s="16">
        <f t="shared" si="21"/>
        <v>0</v>
      </c>
      <c r="BP29" s="16">
        <f t="shared" si="22"/>
        <v>0</v>
      </c>
      <c r="BQ29" s="16">
        <f t="shared" si="23"/>
        <v>0</v>
      </c>
      <c r="BR29" s="16">
        <f t="shared" si="24"/>
        <v>0</v>
      </c>
      <c r="BS29" s="16">
        <f t="shared" si="25"/>
        <v>0</v>
      </c>
    </row>
    <row r="30" spans="1:71" ht="24" customHeight="1" x14ac:dyDescent="0.2">
      <c r="A30" s="10">
        <f t="shared" si="13"/>
        <v>23</v>
      </c>
      <c r="B30" s="54"/>
      <c r="C30" s="54"/>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H30" s="12">
        <f t="shared" si="14"/>
        <v>0</v>
      </c>
      <c r="BI30" s="12">
        <f t="shared" si="15"/>
        <v>0</v>
      </c>
      <c r="BJ30" s="12">
        <f t="shared" si="16"/>
        <v>0</v>
      </c>
      <c r="BK30" s="12">
        <f t="shared" si="17"/>
        <v>0</v>
      </c>
      <c r="BL30" s="12">
        <f t="shared" si="18"/>
        <v>0</v>
      </c>
      <c r="BM30" s="12">
        <f t="shared" si="19"/>
        <v>0</v>
      </c>
      <c r="BN30" s="12">
        <f t="shared" si="20"/>
        <v>0</v>
      </c>
      <c r="BO30" s="12">
        <f t="shared" si="21"/>
        <v>0</v>
      </c>
      <c r="BP30" s="12">
        <f t="shared" si="22"/>
        <v>0</v>
      </c>
      <c r="BQ30" s="12">
        <f t="shared" si="23"/>
        <v>0</v>
      </c>
      <c r="BR30" s="12">
        <f t="shared" si="24"/>
        <v>0</v>
      </c>
      <c r="BS30" s="12">
        <f t="shared" si="25"/>
        <v>0</v>
      </c>
    </row>
    <row r="31" spans="1:71" s="15" customFormat="1" ht="24" customHeight="1" x14ac:dyDescent="0.2">
      <c r="A31" s="11">
        <f t="shared" si="13"/>
        <v>24</v>
      </c>
      <c r="B31" s="55"/>
      <c r="C31" s="55"/>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H31" s="16">
        <f t="shared" si="14"/>
        <v>0</v>
      </c>
      <c r="BI31" s="16">
        <f t="shared" si="15"/>
        <v>0</v>
      </c>
      <c r="BJ31" s="16">
        <f t="shared" si="16"/>
        <v>0</v>
      </c>
      <c r="BK31" s="16">
        <f t="shared" si="17"/>
        <v>0</v>
      </c>
      <c r="BL31" s="16">
        <f t="shared" si="18"/>
        <v>0</v>
      </c>
      <c r="BM31" s="16">
        <f t="shared" si="19"/>
        <v>0</v>
      </c>
      <c r="BN31" s="16">
        <f t="shared" si="20"/>
        <v>0</v>
      </c>
      <c r="BO31" s="16">
        <f t="shared" si="21"/>
        <v>0</v>
      </c>
      <c r="BP31" s="16">
        <f t="shared" si="22"/>
        <v>0</v>
      </c>
      <c r="BQ31" s="16">
        <f t="shared" si="23"/>
        <v>0</v>
      </c>
      <c r="BR31" s="16">
        <f t="shared" si="24"/>
        <v>0</v>
      </c>
      <c r="BS31" s="16">
        <f t="shared" si="25"/>
        <v>0</v>
      </c>
    </row>
    <row r="32" spans="1:71" ht="24" customHeight="1" x14ac:dyDescent="0.2">
      <c r="A32" s="10">
        <f t="shared" si="13"/>
        <v>25</v>
      </c>
      <c r="B32" s="54"/>
      <c r="C32" s="54"/>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H32" s="12">
        <f t="shared" si="14"/>
        <v>0</v>
      </c>
      <c r="BI32" s="12">
        <f t="shared" si="15"/>
        <v>0</v>
      </c>
      <c r="BJ32" s="12">
        <f t="shared" si="16"/>
        <v>0</v>
      </c>
      <c r="BK32" s="12">
        <f t="shared" si="17"/>
        <v>0</v>
      </c>
      <c r="BL32" s="12">
        <f t="shared" si="18"/>
        <v>0</v>
      </c>
      <c r="BM32" s="12">
        <f t="shared" si="19"/>
        <v>0</v>
      </c>
      <c r="BN32" s="12">
        <f t="shared" si="20"/>
        <v>0</v>
      </c>
      <c r="BO32" s="12">
        <f t="shared" si="21"/>
        <v>0</v>
      </c>
      <c r="BP32" s="12">
        <f t="shared" si="22"/>
        <v>0</v>
      </c>
      <c r="BQ32" s="12">
        <f t="shared" si="23"/>
        <v>0</v>
      </c>
      <c r="BR32" s="12">
        <f t="shared" si="24"/>
        <v>0</v>
      </c>
      <c r="BS32" s="12">
        <f t="shared" si="25"/>
        <v>0</v>
      </c>
    </row>
    <row r="33" spans="1:71" s="15" customFormat="1" ht="24" customHeight="1" x14ac:dyDescent="0.2">
      <c r="A33" s="11">
        <f t="shared" si="13"/>
        <v>26</v>
      </c>
      <c r="B33" s="55"/>
      <c r="C33" s="55"/>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H33" s="16">
        <f t="shared" si="14"/>
        <v>0</v>
      </c>
      <c r="BI33" s="16">
        <f t="shared" si="15"/>
        <v>0</v>
      </c>
      <c r="BJ33" s="16">
        <f t="shared" si="16"/>
        <v>0</v>
      </c>
      <c r="BK33" s="16">
        <f t="shared" si="17"/>
        <v>0</v>
      </c>
      <c r="BL33" s="16">
        <f t="shared" si="18"/>
        <v>0</v>
      </c>
      <c r="BM33" s="16">
        <f t="shared" si="19"/>
        <v>0</v>
      </c>
      <c r="BN33" s="16">
        <f t="shared" si="20"/>
        <v>0</v>
      </c>
      <c r="BO33" s="16">
        <f t="shared" si="21"/>
        <v>0</v>
      </c>
      <c r="BP33" s="16">
        <f t="shared" si="22"/>
        <v>0</v>
      </c>
      <c r="BQ33" s="16">
        <f t="shared" si="23"/>
        <v>0</v>
      </c>
      <c r="BR33" s="16">
        <f t="shared" si="24"/>
        <v>0</v>
      </c>
      <c r="BS33" s="16">
        <f t="shared" si="25"/>
        <v>0</v>
      </c>
    </row>
    <row r="34" spans="1:71" ht="24" customHeight="1" x14ac:dyDescent="0.2">
      <c r="A34" s="10">
        <f t="shared" si="13"/>
        <v>27</v>
      </c>
      <c r="B34" s="54"/>
      <c r="C34" s="54"/>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H34" s="12">
        <f t="shared" si="14"/>
        <v>0</v>
      </c>
      <c r="BI34" s="12">
        <f t="shared" si="15"/>
        <v>0</v>
      </c>
      <c r="BJ34" s="12">
        <f t="shared" si="16"/>
        <v>0</v>
      </c>
      <c r="BK34" s="12">
        <f t="shared" si="17"/>
        <v>0</v>
      </c>
      <c r="BL34" s="12">
        <f t="shared" si="18"/>
        <v>0</v>
      </c>
      <c r="BM34" s="12">
        <f t="shared" si="19"/>
        <v>0</v>
      </c>
      <c r="BN34" s="12">
        <f t="shared" si="20"/>
        <v>0</v>
      </c>
      <c r="BO34" s="12">
        <f t="shared" si="21"/>
        <v>0</v>
      </c>
      <c r="BP34" s="12">
        <f t="shared" si="22"/>
        <v>0</v>
      </c>
      <c r="BQ34" s="12">
        <f t="shared" si="23"/>
        <v>0</v>
      </c>
      <c r="BR34" s="12">
        <f t="shared" si="24"/>
        <v>0</v>
      </c>
      <c r="BS34" s="12">
        <f t="shared" si="25"/>
        <v>0</v>
      </c>
    </row>
    <row r="35" spans="1:71" s="15" customFormat="1" ht="24" customHeight="1" x14ac:dyDescent="0.2">
      <c r="A35" s="11">
        <f t="shared" si="13"/>
        <v>28</v>
      </c>
      <c r="B35" s="55"/>
      <c r="C35" s="55"/>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H35" s="16">
        <f t="shared" si="14"/>
        <v>0</v>
      </c>
      <c r="BI35" s="16">
        <f t="shared" si="15"/>
        <v>0</v>
      </c>
      <c r="BJ35" s="16">
        <f t="shared" si="16"/>
        <v>0</v>
      </c>
      <c r="BK35" s="16">
        <f t="shared" si="17"/>
        <v>0</v>
      </c>
      <c r="BL35" s="16">
        <f t="shared" si="18"/>
        <v>0</v>
      </c>
      <c r="BM35" s="16">
        <f t="shared" si="19"/>
        <v>0</v>
      </c>
      <c r="BN35" s="16">
        <f t="shared" si="20"/>
        <v>0</v>
      </c>
      <c r="BO35" s="16">
        <f t="shared" si="21"/>
        <v>0</v>
      </c>
      <c r="BP35" s="16">
        <f t="shared" si="22"/>
        <v>0</v>
      </c>
      <c r="BQ35" s="16">
        <f t="shared" si="23"/>
        <v>0</v>
      </c>
      <c r="BR35" s="16">
        <f t="shared" si="24"/>
        <v>0</v>
      </c>
      <c r="BS35" s="16">
        <f t="shared" si="25"/>
        <v>0</v>
      </c>
    </row>
    <row r="36" spans="1:71" ht="24" customHeight="1" x14ac:dyDescent="0.2">
      <c r="A36" s="10">
        <f t="shared" si="13"/>
        <v>29</v>
      </c>
      <c r="B36" s="54"/>
      <c r="C36" s="54"/>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H36" s="12">
        <f t="shared" si="14"/>
        <v>0</v>
      </c>
      <c r="BI36" s="12">
        <f t="shared" si="15"/>
        <v>0</v>
      </c>
      <c r="BJ36" s="12">
        <f t="shared" si="16"/>
        <v>0</v>
      </c>
      <c r="BK36" s="12">
        <f t="shared" si="17"/>
        <v>0</v>
      </c>
      <c r="BL36" s="12">
        <f t="shared" si="18"/>
        <v>0</v>
      </c>
      <c r="BM36" s="12">
        <f t="shared" si="19"/>
        <v>0</v>
      </c>
      <c r="BN36" s="12">
        <f t="shared" si="20"/>
        <v>0</v>
      </c>
      <c r="BO36" s="12">
        <f t="shared" si="21"/>
        <v>0</v>
      </c>
      <c r="BP36" s="12">
        <f t="shared" si="22"/>
        <v>0</v>
      </c>
      <c r="BQ36" s="12">
        <f t="shared" si="23"/>
        <v>0</v>
      </c>
      <c r="BR36" s="12">
        <f t="shared" si="24"/>
        <v>0</v>
      </c>
      <c r="BS36" s="12">
        <f t="shared" si="25"/>
        <v>0</v>
      </c>
    </row>
    <row r="37" spans="1:71" s="15" customFormat="1" ht="24" customHeight="1" x14ac:dyDescent="0.2">
      <c r="A37" s="11">
        <f t="shared" si="13"/>
        <v>30</v>
      </c>
      <c r="B37" s="55"/>
      <c r="C37" s="55"/>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H37" s="16">
        <f t="shared" si="14"/>
        <v>0</v>
      </c>
      <c r="BI37" s="16">
        <f t="shared" si="15"/>
        <v>0</v>
      </c>
      <c r="BJ37" s="16">
        <f t="shared" si="16"/>
        <v>0</v>
      </c>
      <c r="BK37" s="16">
        <f t="shared" si="17"/>
        <v>0</v>
      </c>
      <c r="BL37" s="16">
        <f t="shared" si="18"/>
        <v>0</v>
      </c>
      <c r="BM37" s="16">
        <f t="shared" si="19"/>
        <v>0</v>
      </c>
      <c r="BN37" s="16">
        <f t="shared" si="20"/>
        <v>0</v>
      </c>
      <c r="BO37" s="16">
        <f t="shared" si="21"/>
        <v>0</v>
      </c>
      <c r="BP37" s="16">
        <f t="shared" si="22"/>
        <v>0</v>
      </c>
      <c r="BQ37" s="16">
        <f t="shared" si="23"/>
        <v>0</v>
      </c>
      <c r="BR37" s="16">
        <f t="shared" si="24"/>
        <v>0</v>
      </c>
      <c r="BS37" s="16">
        <f t="shared" si="25"/>
        <v>0</v>
      </c>
    </row>
    <row r="38" spans="1:71" ht="24" customHeight="1" x14ac:dyDescent="0.2">
      <c r="A38" s="10">
        <f t="shared" si="13"/>
        <v>31</v>
      </c>
      <c r="B38" s="54"/>
      <c r="C38" s="54"/>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H38" s="12">
        <f t="shared" si="14"/>
        <v>0</v>
      </c>
      <c r="BI38" s="12">
        <f t="shared" si="15"/>
        <v>0</v>
      </c>
      <c r="BJ38" s="12">
        <f t="shared" si="16"/>
        <v>0</v>
      </c>
      <c r="BK38" s="12">
        <f t="shared" si="17"/>
        <v>0</v>
      </c>
      <c r="BL38" s="12">
        <f t="shared" si="18"/>
        <v>0</v>
      </c>
      <c r="BM38" s="12">
        <f t="shared" si="19"/>
        <v>0</v>
      </c>
      <c r="BN38" s="12">
        <f t="shared" si="20"/>
        <v>0</v>
      </c>
      <c r="BO38" s="12">
        <f t="shared" si="21"/>
        <v>0</v>
      </c>
      <c r="BP38" s="12">
        <f t="shared" si="22"/>
        <v>0</v>
      </c>
      <c r="BQ38" s="12">
        <f t="shared" si="23"/>
        <v>0</v>
      </c>
      <c r="BR38" s="12">
        <f t="shared" si="24"/>
        <v>0</v>
      </c>
      <c r="BS38" s="12">
        <f t="shared" si="25"/>
        <v>0</v>
      </c>
    </row>
    <row r="39" spans="1:71" s="15" customFormat="1" ht="24" customHeight="1" x14ac:dyDescent="0.2">
      <c r="A39" s="11">
        <f t="shared" si="13"/>
        <v>32</v>
      </c>
      <c r="B39" s="55"/>
      <c r="C39" s="55"/>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H39" s="16">
        <f t="shared" si="14"/>
        <v>0</v>
      </c>
      <c r="BI39" s="16">
        <f t="shared" si="15"/>
        <v>0</v>
      </c>
      <c r="BJ39" s="16">
        <f t="shared" si="16"/>
        <v>0</v>
      </c>
      <c r="BK39" s="16">
        <f t="shared" si="17"/>
        <v>0</v>
      </c>
      <c r="BL39" s="16">
        <f t="shared" si="18"/>
        <v>0</v>
      </c>
      <c r="BM39" s="16">
        <f t="shared" si="19"/>
        <v>0</v>
      </c>
      <c r="BN39" s="16">
        <f t="shared" si="20"/>
        <v>0</v>
      </c>
      <c r="BO39" s="16">
        <f t="shared" si="21"/>
        <v>0</v>
      </c>
      <c r="BP39" s="16">
        <f t="shared" si="22"/>
        <v>0</v>
      </c>
      <c r="BQ39" s="16">
        <f t="shared" si="23"/>
        <v>0</v>
      </c>
      <c r="BR39" s="16">
        <f t="shared" si="24"/>
        <v>0</v>
      </c>
      <c r="BS39" s="16">
        <f t="shared" si="25"/>
        <v>0</v>
      </c>
    </row>
    <row r="40" spans="1:71" ht="24" customHeight="1" x14ac:dyDescent="0.2">
      <c r="A40" s="10">
        <f t="shared" si="13"/>
        <v>33</v>
      </c>
      <c r="B40" s="54"/>
      <c r="C40" s="54"/>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H40" s="12">
        <f t="shared" si="14"/>
        <v>0</v>
      </c>
      <c r="BI40" s="12">
        <f t="shared" si="15"/>
        <v>0</v>
      </c>
      <c r="BJ40" s="12">
        <f t="shared" si="16"/>
        <v>0</v>
      </c>
      <c r="BK40" s="12">
        <f t="shared" si="17"/>
        <v>0</v>
      </c>
      <c r="BL40" s="12">
        <f t="shared" si="18"/>
        <v>0</v>
      </c>
      <c r="BM40" s="12">
        <f t="shared" si="19"/>
        <v>0</v>
      </c>
      <c r="BN40" s="12">
        <f t="shared" si="20"/>
        <v>0</v>
      </c>
      <c r="BO40" s="12">
        <f t="shared" si="21"/>
        <v>0</v>
      </c>
      <c r="BP40" s="12">
        <f t="shared" si="22"/>
        <v>0</v>
      </c>
      <c r="BQ40" s="12">
        <f t="shared" si="23"/>
        <v>0</v>
      </c>
      <c r="BR40" s="12">
        <f t="shared" si="24"/>
        <v>0</v>
      </c>
      <c r="BS40" s="12">
        <f t="shared" si="25"/>
        <v>0</v>
      </c>
    </row>
    <row r="41" spans="1:71" s="15" customFormat="1" ht="24" customHeight="1" x14ac:dyDescent="0.2">
      <c r="A41" s="11">
        <f t="shared" si="13"/>
        <v>34</v>
      </c>
      <c r="B41" s="55"/>
      <c r="C41" s="55"/>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H41" s="16">
        <f t="shared" si="14"/>
        <v>0</v>
      </c>
      <c r="BI41" s="16">
        <f t="shared" si="15"/>
        <v>0</v>
      </c>
      <c r="BJ41" s="16">
        <f t="shared" si="16"/>
        <v>0</v>
      </c>
      <c r="BK41" s="16">
        <f t="shared" si="17"/>
        <v>0</v>
      </c>
      <c r="BL41" s="16">
        <f t="shared" si="18"/>
        <v>0</v>
      </c>
      <c r="BM41" s="16">
        <f t="shared" si="19"/>
        <v>0</v>
      </c>
      <c r="BN41" s="16">
        <f t="shared" si="20"/>
        <v>0</v>
      </c>
      <c r="BO41" s="16">
        <f t="shared" si="21"/>
        <v>0</v>
      </c>
      <c r="BP41" s="16">
        <f t="shared" si="22"/>
        <v>0</v>
      </c>
      <c r="BQ41" s="16">
        <f t="shared" si="23"/>
        <v>0</v>
      </c>
      <c r="BR41" s="16">
        <f t="shared" si="24"/>
        <v>0</v>
      </c>
      <c r="BS41" s="16">
        <f t="shared" si="25"/>
        <v>0</v>
      </c>
    </row>
    <row r="42" spans="1:71" ht="24" customHeight="1" x14ac:dyDescent="0.2">
      <c r="A42" s="10">
        <f t="shared" si="13"/>
        <v>35</v>
      </c>
      <c r="B42" s="54"/>
      <c r="C42" s="54"/>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H42" s="12">
        <f t="shared" si="14"/>
        <v>0</v>
      </c>
      <c r="BI42" s="12">
        <f t="shared" si="15"/>
        <v>0</v>
      </c>
      <c r="BJ42" s="12">
        <f t="shared" si="16"/>
        <v>0</v>
      </c>
      <c r="BK42" s="12">
        <f t="shared" si="17"/>
        <v>0</v>
      </c>
      <c r="BL42" s="12">
        <f t="shared" si="18"/>
        <v>0</v>
      </c>
      <c r="BM42" s="12">
        <f t="shared" si="19"/>
        <v>0</v>
      </c>
      <c r="BN42" s="12">
        <f t="shared" si="20"/>
        <v>0</v>
      </c>
      <c r="BO42" s="12">
        <f t="shared" si="21"/>
        <v>0</v>
      </c>
      <c r="BP42" s="12">
        <f t="shared" si="22"/>
        <v>0</v>
      </c>
      <c r="BQ42" s="12">
        <f t="shared" si="23"/>
        <v>0</v>
      </c>
      <c r="BR42" s="12">
        <f t="shared" si="24"/>
        <v>0</v>
      </c>
      <c r="BS42" s="12">
        <f t="shared" si="25"/>
        <v>0</v>
      </c>
    </row>
    <row r="43" spans="1:71" s="15" customFormat="1" ht="24" customHeight="1" x14ac:dyDescent="0.2">
      <c r="A43" s="11">
        <f t="shared" si="13"/>
        <v>36</v>
      </c>
      <c r="B43" s="55"/>
      <c r="C43" s="55"/>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H43" s="16">
        <f t="shared" si="14"/>
        <v>0</v>
      </c>
      <c r="BI43" s="16">
        <f t="shared" si="15"/>
        <v>0</v>
      </c>
      <c r="BJ43" s="16">
        <f t="shared" si="16"/>
        <v>0</v>
      </c>
      <c r="BK43" s="16">
        <f t="shared" si="17"/>
        <v>0</v>
      </c>
      <c r="BL43" s="16">
        <f t="shared" si="18"/>
        <v>0</v>
      </c>
      <c r="BM43" s="16">
        <f t="shared" si="19"/>
        <v>0</v>
      </c>
      <c r="BN43" s="16">
        <f t="shared" si="20"/>
        <v>0</v>
      </c>
      <c r="BO43" s="16">
        <f t="shared" si="21"/>
        <v>0</v>
      </c>
      <c r="BP43" s="16">
        <f t="shared" si="22"/>
        <v>0</v>
      </c>
      <c r="BQ43" s="16">
        <f t="shared" si="23"/>
        <v>0</v>
      </c>
      <c r="BR43" s="16">
        <f t="shared" si="24"/>
        <v>0</v>
      </c>
      <c r="BS43" s="16">
        <f t="shared" si="25"/>
        <v>0</v>
      </c>
    </row>
    <row r="44" spans="1:71" ht="24" customHeight="1" x14ac:dyDescent="0.2">
      <c r="A44" s="10">
        <f t="shared" si="13"/>
        <v>37</v>
      </c>
      <c r="B44" s="54"/>
      <c r="C44" s="54"/>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H44" s="12">
        <f t="shared" si="14"/>
        <v>0</v>
      </c>
      <c r="BI44" s="12">
        <f t="shared" si="15"/>
        <v>0</v>
      </c>
      <c r="BJ44" s="12">
        <f t="shared" si="16"/>
        <v>0</v>
      </c>
      <c r="BK44" s="12">
        <f t="shared" si="17"/>
        <v>0</v>
      </c>
      <c r="BL44" s="12">
        <f t="shared" si="18"/>
        <v>0</v>
      </c>
      <c r="BM44" s="12">
        <f t="shared" si="19"/>
        <v>0</v>
      </c>
      <c r="BN44" s="12">
        <f t="shared" si="20"/>
        <v>0</v>
      </c>
      <c r="BO44" s="12">
        <f t="shared" si="21"/>
        <v>0</v>
      </c>
      <c r="BP44" s="12">
        <f t="shared" si="22"/>
        <v>0</v>
      </c>
      <c r="BQ44" s="12">
        <f t="shared" si="23"/>
        <v>0</v>
      </c>
      <c r="BR44" s="12">
        <f t="shared" si="24"/>
        <v>0</v>
      </c>
      <c r="BS44" s="12">
        <f t="shared" si="25"/>
        <v>0</v>
      </c>
    </row>
    <row r="45" spans="1:71" s="15" customFormat="1" ht="24" customHeight="1" x14ac:dyDescent="0.2">
      <c r="A45" s="11">
        <f t="shared" si="13"/>
        <v>38</v>
      </c>
      <c r="B45" s="55"/>
      <c r="C45" s="55"/>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H45" s="16">
        <f t="shared" si="14"/>
        <v>0</v>
      </c>
      <c r="BI45" s="16">
        <f t="shared" si="15"/>
        <v>0</v>
      </c>
      <c r="BJ45" s="16">
        <f t="shared" si="16"/>
        <v>0</v>
      </c>
      <c r="BK45" s="16">
        <f t="shared" si="17"/>
        <v>0</v>
      </c>
      <c r="BL45" s="16">
        <f t="shared" si="18"/>
        <v>0</v>
      </c>
      <c r="BM45" s="16">
        <f t="shared" si="19"/>
        <v>0</v>
      </c>
      <c r="BN45" s="16">
        <f t="shared" si="20"/>
        <v>0</v>
      </c>
      <c r="BO45" s="16">
        <f t="shared" si="21"/>
        <v>0</v>
      </c>
      <c r="BP45" s="16">
        <f t="shared" si="22"/>
        <v>0</v>
      </c>
      <c r="BQ45" s="16">
        <f t="shared" si="23"/>
        <v>0</v>
      </c>
      <c r="BR45" s="16">
        <f t="shared" si="24"/>
        <v>0</v>
      </c>
      <c r="BS45" s="16">
        <f t="shared" si="25"/>
        <v>0</v>
      </c>
    </row>
    <row r="46" spans="1:71" ht="24" customHeight="1" x14ac:dyDescent="0.2">
      <c r="A46" s="10">
        <f t="shared" si="13"/>
        <v>39</v>
      </c>
      <c r="B46" s="54"/>
      <c r="C46" s="54"/>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H46" s="12">
        <f t="shared" si="14"/>
        <v>0</v>
      </c>
      <c r="BI46" s="12">
        <f t="shared" si="15"/>
        <v>0</v>
      </c>
      <c r="BJ46" s="12">
        <f t="shared" si="16"/>
        <v>0</v>
      </c>
      <c r="BK46" s="12">
        <f t="shared" si="17"/>
        <v>0</v>
      </c>
      <c r="BL46" s="12">
        <f t="shared" si="18"/>
        <v>0</v>
      </c>
      <c r="BM46" s="12">
        <f t="shared" si="19"/>
        <v>0</v>
      </c>
      <c r="BN46" s="12">
        <f t="shared" si="20"/>
        <v>0</v>
      </c>
      <c r="BO46" s="12">
        <f t="shared" si="21"/>
        <v>0</v>
      </c>
      <c r="BP46" s="12">
        <f t="shared" si="22"/>
        <v>0</v>
      </c>
      <c r="BQ46" s="12">
        <f t="shared" si="23"/>
        <v>0</v>
      </c>
      <c r="BR46" s="12">
        <f t="shared" si="24"/>
        <v>0</v>
      </c>
      <c r="BS46" s="12">
        <f t="shared" si="25"/>
        <v>0</v>
      </c>
    </row>
    <row r="47" spans="1:71" s="15" customFormat="1" ht="24" customHeight="1" x14ac:dyDescent="0.2">
      <c r="A47" s="11">
        <f t="shared" si="13"/>
        <v>40</v>
      </c>
      <c r="B47" s="55"/>
      <c r="C47" s="55"/>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H47" s="16">
        <f t="shared" si="14"/>
        <v>0</v>
      </c>
      <c r="BI47" s="16">
        <f t="shared" si="15"/>
        <v>0</v>
      </c>
      <c r="BJ47" s="16">
        <f t="shared" si="16"/>
        <v>0</v>
      </c>
      <c r="BK47" s="16">
        <f t="shared" si="17"/>
        <v>0</v>
      </c>
      <c r="BL47" s="16">
        <f t="shared" si="18"/>
        <v>0</v>
      </c>
      <c r="BM47" s="16">
        <f t="shared" si="19"/>
        <v>0</v>
      </c>
      <c r="BN47" s="16">
        <f t="shared" si="20"/>
        <v>0</v>
      </c>
      <c r="BO47" s="16">
        <f t="shared" si="21"/>
        <v>0</v>
      </c>
      <c r="BP47" s="16">
        <f t="shared" si="22"/>
        <v>0</v>
      </c>
      <c r="BQ47" s="16">
        <f t="shared" si="23"/>
        <v>0</v>
      </c>
      <c r="BR47" s="16">
        <f t="shared" si="24"/>
        <v>0</v>
      </c>
      <c r="BS47" s="16">
        <f t="shared" si="25"/>
        <v>0</v>
      </c>
    </row>
    <row r="48" spans="1:71" ht="24" customHeight="1" x14ac:dyDescent="0.2">
      <c r="A48" s="10">
        <f t="shared" si="13"/>
        <v>41</v>
      </c>
      <c r="B48" s="54"/>
      <c r="C48" s="54"/>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H48" s="12">
        <f t="shared" si="14"/>
        <v>0</v>
      </c>
      <c r="BI48" s="12">
        <f t="shared" si="15"/>
        <v>0</v>
      </c>
      <c r="BJ48" s="12">
        <f t="shared" si="16"/>
        <v>0</v>
      </c>
      <c r="BK48" s="12">
        <f t="shared" si="17"/>
        <v>0</v>
      </c>
      <c r="BL48" s="12">
        <f t="shared" si="18"/>
        <v>0</v>
      </c>
      <c r="BM48" s="12">
        <f t="shared" si="19"/>
        <v>0</v>
      </c>
      <c r="BN48" s="12">
        <f t="shared" si="20"/>
        <v>0</v>
      </c>
      <c r="BO48" s="12">
        <f t="shared" si="21"/>
        <v>0</v>
      </c>
      <c r="BP48" s="12">
        <f t="shared" si="22"/>
        <v>0</v>
      </c>
      <c r="BQ48" s="12">
        <f t="shared" si="23"/>
        <v>0</v>
      </c>
      <c r="BR48" s="12">
        <f t="shared" si="24"/>
        <v>0</v>
      </c>
      <c r="BS48" s="12">
        <f t="shared" si="25"/>
        <v>0</v>
      </c>
    </row>
    <row r="49" spans="1:71" s="15" customFormat="1" ht="24" customHeight="1" x14ac:dyDescent="0.2">
      <c r="A49" s="11">
        <f t="shared" si="13"/>
        <v>42</v>
      </c>
      <c r="B49" s="55"/>
      <c r="C49" s="55"/>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H49" s="16">
        <f t="shared" si="14"/>
        <v>0</v>
      </c>
      <c r="BI49" s="16">
        <f t="shared" si="15"/>
        <v>0</v>
      </c>
      <c r="BJ49" s="16">
        <f t="shared" si="16"/>
        <v>0</v>
      </c>
      <c r="BK49" s="16">
        <f t="shared" si="17"/>
        <v>0</v>
      </c>
      <c r="BL49" s="16">
        <f t="shared" si="18"/>
        <v>0</v>
      </c>
      <c r="BM49" s="16">
        <f t="shared" si="19"/>
        <v>0</v>
      </c>
      <c r="BN49" s="16">
        <f t="shared" si="20"/>
        <v>0</v>
      </c>
      <c r="BO49" s="16">
        <f t="shared" si="21"/>
        <v>0</v>
      </c>
      <c r="BP49" s="16">
        <f t="shared" si="22"/>
        <v>0</v>
      </c>
      <c r="BQ49" s="16">
        <f t="shared" si="23"/>
        <v>0</v>
      </c>
      <c r="BR49" s="16">
        <f t="shared" si="24"/>
        <v>0</v>
      </c>
      <c r="BS49" s="16">
        <f t="shared" si="25"/>
        <v>0</v>
      </c>
    </row>
    <row r="50" spans="1:71" ht="24" customHeight="1" x14ac:dyDescent="0.2">
      <c r="A50" s="10">
        <f t="shared" si="13"/>
        <v>43</v>
      </c>
      <c r="B50" s="54"/>
      <c r="C50" s="54"/>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H50" s="12">
        <f t="shared" si="14"/>
        <v>0</v>
      </c>
      <c r="BI50" s="12">
        <f t="shared" si="15"/>
        <v>0</v>
      </c>
      <c r="BJ50" s="12">
        <f t="shared" si="16"/>
        <v>0</v>
      </c>
      <c r="BK50" s="12">
        <f t="shared" si="17"/>
        <v>0</v>
      </c>
      <c r="BL50" s="12">
        <f t="shared" si="18"/>
        <v>0</v>
      </c>
      <c r="BM50" s="12">
        <f t="shared" si="19"/>
        <v>0</v>
      </c>
      <c r="BN50" s="12">
        <f t="shared" si="20"/>
        <v>0</v>
      </c>
      <c r="BO50" s="12">
        <f t="shared" si="21"/>
        <v>0</v>
      </c>
      <c r="BP50" s="12">
        <f t="shared" si="22"/>
        <v>0</v>
      </c>
      <c r="BQ50" s="12">
        <f t="shared" si="23"/>
        <v>0</v>
      </c>
      <c r="BR50" s="12">
        <f t="shared" si="24"/>
        <v>0</v>
      </c>
      <c r="BS50" s="12">
        <f t="shared" si="25"/>
        <v>0</v>
      </c>
    </row>
    <row r="51" spans="1:71" s="15" customFormat="1" ht="24" customHeight="1" x14ac:dyDescent="0.2">
      <c r="A51" s="11">
        <f t="shared" si="13"/>
        <v>44</v>
      </c>
      <c r="B51" s="55"/>
      <c r="C51" s="55"/>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H51" s="16">
        <f t="shared" si="14"/>
        <v>0</v>
      </c>
      <c r="BI51" s="16">
        <f t="shared" si="15"/>
        <v>0</v>
      </c>
      <c r="BJ51" s="16">
        <f t="shared" si="16"/>
        <v>0</v>
      </c>
      <c r="BK51" s="16">
        <f t="shared" si="17"/>
        <v>0</v>
      </c>
      <c r="BL51" s="16">
        <f t="shared" si="18"/>
        <v>0</v>
      </c>
      <c r="BM51" s="16">
        <f t="shared" si="19"/>
        <v>0</v>
      </c>
      <c r="BN51" s="16">
        <f t="shared" si="20"/>
        <v>0</v>
      </c>
      <c r="BO51" s="16">
        <f t="shared" si="21"/>
        <v>0</v>
      </c>
      <c r="BP51" s="16">
        <f t="shared" si="22"/>
        <v>0</v>
      </c>
      <c r="BQ51" s="16">
        <f t="shared" si="23"/>
        <v>0</v>
      </c>
      <c r="BR51" s="16">
        <f t="shared" si="24"/>
        <v>0</v>
      </c>
      <c r="BS51" s="16">
        <f t="shared" si="25"/>
        <v>0</v>
      </c>
    </row>
    <row r="52" spans="1:71" ht="24" customHeight="1" x14ac:dyDescent="0.2">
      <c r="A52" s="10">
        <f t="shared" si="13"/>
        <v>45</v>
      </c>
      <c r="B52" s="54"/>
      <c r="C52" s="54"/>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H52" s="12">
        <f t="shared" si="14"/>
        <v>0</v>
      </c>
      <c r="BI52" s="12">
        <f t="shared" si="15"/>
        <v>0</v>
      </c>
      <c r="BJ52" s="12">
        <f t="shared" si="16"/>
        <v>0</v>
      </c>
      <c r="BK52" s="12">
        <f t="shared" si="17"/>
        <v>0</v>
      </c>
      <c r="BL52" s="12">
        <f t="shared" si="18"/>
        <v>0</v>
      </c>
      <c r="BM52" s="12">
        <f t="shared" si="19"/>
        <v>0</v>
      </c>
      <c r="BN52" s="12">
        <f t="shared" si="20"/>
        <v>0</v>
      </c>
      <c r="BO52" s="12">
        <f t="shared" si="21"/>
        <v>0</v>
      </c>
      <c r="BP52" s="12">
        <f t="shared" si="22"/>
        <v>0</v>
      </c>
      <c r="BQ52" s="12">
        <f t="shared" si="23"/>
        <v>0</v>
      </c>
      <c r="BR52" s="12">
        <f t="shared" si="24"/>
        <v>0</v>
      </c>
      <c r="BS52" s="12">
        <f t="shared" si="25"/>
        <v>0</v>
      </c>
    </row>
    <row r="53" spans="1:71" s="15" customFormat="1" ht="24" customHeight="1" x14ac:dyDescent="0.2">
      <c r="A53" s="11">
        <f t="shared" si="13"/>
        <v>46</v>
      </c>
      <c r="B53" s="55"/>
      <c r="C53" s="55"/>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H53" s="16">
        <f t="shared" si="14"/>
        <v>0</v>
      </c>
      <c r="BI53" s="16">
        <f t="shared" si="15"/>
        <v>0</v>
      </c>
      <c r="BJ53" s="16">
        <f t="shared" si="16"/>
        <v>0</v>
      </c>
      <c r="BK53" s="16">
        <f t="shared" si="17"/>
        <v>0</v>
      </c>
      <c r="BL53" s="16">
        <f t="shared" si="18"/>
        <v>0</v>
      </c>
      <c r="BM53" s="16">
        <f t="shared" si="19"/>
        <v>0</v>
      </c>
      <c r="BN53" s="16">
        <f t="shared" si="20"/>
        <v>0</v>
      </c>
      <c r="BO53" s="16">
        <f t="shared" si="21"/>
        <v>0</v>
      </c>
      <c r="BP53" s="16">
        <f t="shared" si="22"/>
        <v>0</v>
      </c>
      <c r="BQ53" s="16">
        <f t="shared" si="23"/>
        <v>0</v>
      </c>
      <c r="BR53" s="16">
        <f t="shared" si="24"/>
        <v>0</v>
      </c>
      <c r="BS53" s="16">
        <f t="shared" si="25"/>
        <v>0</v>
      </c>
    </row>
    <row r="54" spans="1:71" ht="24" customHeight="1" x14ac:dyDescent="0.2">
      <c r="A54" s="10">
        <f t="shared" si="13"/>
        <v>47</v>
      </c>
      <c r="B54" s="54"/>
      <c r="C54" s="54"/>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H54" s="12">
        <f t="shared" si="14"/>
        <v>0</v>
      </c>
      <c r="BI54" s="12">
        <f t="shared" si="15"/>
        <v>0</v>
      </c>
      <c r="BJ54" s="12">
        <f t="shared" si="16"/>
        <v>0</v>
      </c>
      <c r="BK54" s="12">
        <f t="shared" si="17"/>
        <v>0</v>
      </c>
      <c r="BL54" s="12">
        <f t="shared" si="18"/>
        <v>0</v>
      </c>
      <c r="BM54" s="12">
        <f t="shared" si="19"/>
        <v>0</v>
      </c>
      <c r="BN54" s="12">
        <f t="shared" si="20"/>
        <v>0</v>
      </c>
      <c r="BO54" s="12">
        <f t="shared" si="21"/>
        <v>0</v>
      </c>
      <c r="BP54" s="12">
        <f t="shared" si="22"/>
        <v>0</v>
      </c>
      <c r="BQ54" s="12">
        <f t="shared" si="23"/>
        <v>0</v>
      </c>
      <c r="BR54" s="12">
        <f t="shared" si="24"/>
        <v>0</v>
      </c>
      <c r="BS54" s="12">
        <f t="shared" si="25"/>
        <v>0</v>
      </c>
    </row>
    <row r="55" spans="1:71" s="15" customFormat="1" ht="24" customHeight="1" x14ac:dyDescent="0.2">
      <c r="A55" s="11">
        <f t="shared" si="13"/>
        <v>48</v>
      </c>
      <c r="B55" s="55"/>
      <c r="C55" s="55"/>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H55" s="16">
        <f t="shared" si="14"/>
        <v>0</v>
      </c>
      <c r="BI55" s="16">
        <f t="shared" si="15"/>
        <v>0</v>
      </c>
      <c r="BJ55" s="16">
        <f t="shared" si="16"/>
        <v>0</v>
      </c>
      <c r="BK55" s="16">
        <f t="shared" si="17"/>
        <v>0</v>
      </c>
      <c r="BL55" s="16">
        <f t="shared" si="18"/>
        <v>0</v>
      </c>
      <c r="BM55" s="16">
        <f t="shared" si="19"/>
        <v>0</v>
      </c>
      <c r="BN55" s="16">
        <f t="shared" si="20"/>
        <v>0</v>
      </c>
      <c r="BO55" s="16">
        <f t="shared" si="21"/>
        <v>0</v>
      </c>
      <c r="BP55" s="16">
        <f t="shared" si="22"/>
        <v>0</v>
      </c>
      <c r="BQ55" s="16">
        <f t="shared" si="23"/>
        <v>0</v>
      </c>
      <c r="BR55" s="16">
        <f t="shared" si="24"/>
        <v>0</v>
      </c>
      <c r="BS55" s="16">
        <f t="shared" si="25"/>
        <v>0</v>
      </c>
    </row>
    <row r="56" spans="1:71" ht="24" customHeight="1" x14ac:dyDescent="0.2">
      <c r="A56" s="10">
        <f t="shared" si="13"/>
        <v>49</v>
      </c>
      <c r="B56" s="54"/>
      <c r="C56" s="54"/>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H56" s="12">
        <f t="shared" si="14"/>
        <v>0</v>
      </c>
      <c r="BI56" s="12">
        <f t="shared" si="15"/>
        <v>0</v>
      </c>
      <c r="BJ56" s="12">
        <f t="shared" si="16"/>
        <v>0</v>
      </c>
      <c r="BK56" s="12">
        <f t="shared" si="17"/>
        <v>0</v>
      </c>
      <c r="BL56" s="12">
        <f t="shared" si="18"/>
        <v>0</v>
      </c>
      <c r="BM56" s="12">
        <f t="shared" si="19"/>
        <v>0</v>
      </c>
      <c r="BN56" s="12">
        <f t="shared" si="20"/>
        <v>0</v>
      </c>
      <c r="BO56" s="12">
        <f t="shared" si="21"/>
        <v>0</v>
      </c>
      <c r="BP56" s="12">
        <f t="shared" si="22"/>
        <v>0</v>
      </c>
      <c r="BQ56" s="12">
        <f t="shared" si="23"/>
        <v>0</v>
      </c>
      <c r="BR56" s="12">
        <f t="shared" si="24"/>
        <v>0</v>
      </c>
      <c r="BS56" s="12">
        <f t="shared" si="25"/>
        <v>0</v>
      </c>
    </row>
    <row r="57" spans="1:71" s="15" customFormat="1" ht="24" customHeight="1" x14ac:dyDescent="0.2">
      <c r="A57" s="11">
        <f t="shared" si="13"/>
        <v>50</v>
      </c>
      <c r="B57" s="55"/>
      <c r="C57" s="55"/>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H57" s="16">
        <f t="shared" si="14"/>
        <v>0</v>
      </c>
      <c r="BI57" s="16">
        <f t="shared" si="15"/>
        <v>0</v>
      </c>
      <c r="BJ57" s="16">
        <f t="shared" si="16"/>
        <v>0</v>
      </c>
      <c r="BK57" s="16">
        <f t="shared" si="17"/>
        <v>0</v>
      </c>
      <c r="BL57" s="16">
        <f t="shared" si="18"/>
        <v>0</v>
      </c>
      <c r="BM57" s="16">
        <f t="shared" si="19"/>
        <v>0</v>
      </c>
      <c r="BN57" s="16">
        <f t="shared" si="20"/>
        <v>0</v>
      </c>
      <c r="BO57" s="16">
        <f t="shared" si="21"/>
        <v>0</v>
      </c>
      <c r="BP57" s="16">
        <f t="shared" si="22"/>
        <v>0</v>
      </c>
      <c r="BQ57" s="16">
        <f t="shared" si="23"/>
        <v>0</v>
      </c>
      <c r="BR57" s="16">
        <f t="shared" si="24"/>
        <v>0</v>
      </c>
      <c r="BS57" s="16">
        <f t="shared" si="25"/>
        <v>0</v>
      </c>
    </row>
    <row r="58" spans="1:71" ht="24" customHeight="1" x14ac:dyDescent="0.2">
      <c r="A58" s="10">
        <f t="shared" si="13"/>
        <v>51</v>
      </c>
      <c r="B58" s="54"/>
      <c r="C58" s="54"/>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H58" s="12">
        <f t="shared" si="14"/>
        <v>0</v>
      </c>
      <c r="BI58" s="12">
        <f t="shared" si="15"/>
        <v>0</v>
      </c>
      <c r="BJ58" s="12">
        <f t="shared" si="16"/>
        <v>0</v>
      </c>
      <c r="BK58" s="12">
        <f t="shared" si="17"/>
        <v>0</v>
      </c>
      <c r="BL58" s="12">
        <f t="shared" si="18"/>
        <v>0</v>
      </c>
      <c r="BM58" s="12">
        <f t="shared" si="19"/>
        <v>0</v>
      </c>
      <c r="BN58" s="12">
        <f t="shared" si="20"/>
        <v>0</v>
      </c>
      <c r="BO58" s="12">
        <f t="shared" si="21"/>
        <v>0</v>
      </c>
      <c r="BP58" s="12">
        <f t="shared" si="22"/>
        <v>0</v>
      </c>
      <c r="BQ58" s="12">
        <f t="shared" si="23"/>
        <v>0</v>
      </c>
      <c r="BR58" s="12">
        <f t="shared" si="24"/>
        <v>0</v>
      </c>
      <c r="BS58" s="12">
        <f t="shared" si="25"/>
        <v>0</v>
      </c>
    </row>
    <row r="59" spans="1:71" s="15" customFormat="1" ht="24" customHeight="1" x14ac:dyDescent="0.2">
      <c r="A59" s="11">
        <f t="shared" si="13"/>
        <v>52</v>
      </c>
      <c r="B59" s="55"/>
      <c r="C59" s="55"/>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H59" s="16">
        <f t="shared" si="14"/>
        <v>0</v>
      </c>
      <c r="BI59" s="16">
        <f t="shared" si="15"/>
        <v>0</v>
      </c>
      <c r="BJ59" s="16">
        <f t="shared" si="16"/>
        <v>0</v>
      </c>
      <c r="BK59" s="16">
        <f t="shared" si="17"/>
        <v>0</v>
      </c>
      <c r="BL59" s="16">
        <f t="shared" si="18"/>
        <v>0</v>
      </c>
      <c r="BM59" s="16">
        <f t="shared" si="19"/>
        <v>0</v>
      </c>
      <c r="BN59" s="16">
        <f t="shared" si="20"/>
        <v>0</v>
      </c>
      <c r="BO59" s="16">
        <f t="shared" si="21"/>
        <v>0</v>
      </c>
      <c r="BP59" s="16">
        <f t="shared" si="22"/>
        <v>0</v>
      </c>
      <c r="BQ59" s="16">
        <f t="shared" si="23"/>
        <v>0</v>
      </c>
      <c r="BR59" s="16">
        <f t="shared" si="24"/>
        <v>0</v>
      </c>
      <c r="BS59" s="16">
        <f t="shared" si="25"/>
        <v>0</v>
      </c>
    </row>
    <row r="60" spans="1:71" ht="24" customHeight="1" x14ac:dyDescent="0.2">
      <c r="A60" s="10">
        <f t="shared" si="13"/>
        <v>53</v>
      </c>
      <c r="B60" s="54"/>
      <c r="C60" s="54"/>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H60" s="12">
        <f t="shared" si="14"/>
        <v>0</v>
      </c>
      <c r="BI60" s="12">
        <f t="shared" si="15"/>
        <v>0</v>
      </c>
      <c r="BJ60" s="12">
        <f t="shared" si="16"/>
        <v>0</v>
      </c>
      <c r="BK60" s="12">
        <f t="shared" si="17"/>
        <v>0</v>
      </c>
      <c r="BL60" s="12">
        <f t="shared" si="18"/>
        <v>0</v>
      </c>
      <c r="BM60" s="12">
        <f t="shared" si="19"/>
        <v>0</v>
      </c>
      <c r="BN60" s="12">
        <f t="shared" si="20"/>
        <v>0</v>
      </c>
      <c r="BO60" s="12">
        <f t="shared" si="21"/>
        <v>0</v>
      </c>
      <c r="BP60" s="12">
        <f t="shared" si="22"/>
        <v>0</v>
      </c>
      <c r="BQ60" s="12">
        <f t="shared" si="23"/>
        <v>0</v>
      </c>
      <c r="BR60" s="12">
        <f t="shared" si="24"/>
        <v>0</v>
      </c>
      <c r="BS60" s="12">
        <f t="shared" si="25"/>
        <v>0</v>
      </c>
    </row>
    <row r="61" spans="1:71" s="15" customFormat="1" ht="24" customHeight="1" x14ac:dyDescent="0.2">
      <c r="A61" s="11">
        <f t="shared" si="13"/>
        <v>54</v>
      </c>
      <c r="B61" s="55"/>
      <c r="C61" s="55"/>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H61" s="16">
        <f t="shared" si="14"/>
        <v>0</v>
      </c>
      <c r="BI61" s="16">
        <f t="shared" si="15"/>
        <v>0</v>
      </c>
      <c r="BJ61" s="16">
        <f t="shared" si="16"/>
        <v>0</v>
      </c>
      <c r="BK61" s="16">
        <f t="shared" si="17"/>
        <v>0</v>
      </c>
      <c r="BL61" s="16">
        <f t="shared" si="18"/>
        <v>0</v>
      </c>
      <c r="BM61" s="16">
        <f t="shared" si="19"/>
        <v>0</v>
      </c>
      <c r="BN61" s="16">
        <f t="shared" si="20"/>
        <v>0</v>
      </c>
      <c r="BO61" s="16">
        <f t="shared" si="21"/>
        <v>0</v>
      </c>
      <c r="BP61" s="16">
        <f t="shared" si="22"/>
        <v>0</v>
      </c>
      <c r="BQ61" s="16">
        <f t="shared" si="23"/>
        <v>0</v>
      </c>
      <c r="BR61" s="16">
        <f t="shared" si="24"/>
        <v>0</v>
      </c>
      <c r="BS61" s="16">
        <f t="shared" si="25"/>
        <v>0</v>
      </c>
    </row>
    <row r="62" spans="1:71" ht="24" customHeight="1" x14ac:dyDescent="0.2">
      <c r="A62" s="10">
        <f t="shared" si="13"/>
        <v>55</v>
      </c>
      <c r="B62" s="54"/>
      <c r="C62" s="54"/>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H62" s="12">
        <f t="shared" si="14"/>
        <v>0</v>
      </c>
      <c r="BI62" s="12">
        <f t="shared" si="15"/>
        <v>0</v>
      </c>
      <c r="BJ62" s="12">
        <f t="shared" si="16"/>
        <v>0</v>
      </c>
      <c r="BK62" s="12">
        <f t="shared" si="17"/>
        <v>0</v>
      </c>
      <c r="BL62" s="12">
        <f t="shared" si="18"/>
        <v>0</v>
      </c>
      <c r="BM62" s="12">
        <f t="shared" si="19"/>
        <v>0</v>
      </c>
      <c r="BN62" s="12">
        <f t="shared" si="20"/>
        <v>0</v>
      </c>
      <c r="BO62" s="12">
        <f t="shared" si="21"/>
        <v>0</v>
      </c>
      <c r="BP62" s="12">
        <f t="shared" si="22"/>
        <v>0</v>
      </c>
      <c r="BQ62" s="12">
        <f t="shared" si="23"/>
        <v>0</v>
      </c>
      <c r="BR62" s="12">
        <f t="shared" si="24"/>
        <v>0</v>
      </c>
      <c r="BS62" s="12">
        <f t="shared" si="25"/>
        <v>0</v>
      </c>
    </row>
    <row r="63" spans="1:71" s="15" customFormat="1" ht="24" customHeight="1" x14ac:dyDescent="0.2">
      <c r="A63" s="11">
        <f t="shared" si="13"/>
        <v>56</v>
      </c>
      <c r="B63" s="55"/>
      <c r="C63" s="55"/>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H63" s="16">
        <f t="shared" si="14"/>
        <v>0</v>
      </c>
      <c r="BI63" s="16">
        <f t="shared" si="15"/>
        <v>0</v>
      </c>
      <c r="BJ63" s="16">
        <f t="shared" si="16"/>
        <v>0</v>
      </c>
      <c r="BK63" s="16">
        <f t="shared" si="17"/>
        <v>0</v>
      </c>
      <c r="BL63" s="16">
        <f t="shared" si="18"/>
        <v>0</v>
      </c>
      <c r="BM63" s="16">
        <f t="shared" si="19"/>
        <v>0</v>
      </c>
      <c r="BN63" s="16">
        <f t="shared" si="20"/>
        <v>0</v>
      </c>
      <c r="BO63" s="16">
        <f t="shared" si="21"/>
        <v>0</v>
      </c>
      <c r="BP63" s="16">
        <f t="shared" si="22"/>
        <v>0</v>
      </c>
      <c r="BQ63" s="16">
        <f t="shared" si="23"/>
        <v>0</v>
      </c>
      <c r="BR63" s="16">
        <f t="shared" si="24"/>
        <v>0</v>
      </c>
      <c r="BS63" s="16">
        <f t="shared" si="25"/>
        <v>0</v>
      </c>
    </row>
    <row r="64" spans="1:71" ht="24" customHeight="1" x14ac:dyDescent="0.2">
      <c r="A64" s="10">
        <f t="shared" si="13"/>
        <v>57</v>
      </c>
      <c r="B64" s="54"/>
      <c r="C64" s="54"/>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H64" s="12">
        <f t="shared" si="14"/>
        <v>0</v>
      </c>
      <c r="BI64" s="12">
        <f t="shared" si="15"/>
        <v>0</v>
      </c>
      <c r="BJ64" s="12">
        <f t="shared" si="16"/>
        <v>0</v>
      </c>
      <c r="BK64" s="12">
        <f t="shared" si="17"/>
        <v>0</v>
      </c>
      <c r="BL64" s="12">
        <f t="shared" si="18"/>
        <v>0</v>
      </c>
      <c r="BM64" s="12">
        <f t="shared" si="19"/>
        <v>0</v>
      </c>
      <c r="BN64" s="12">
        <f t="shared" si="20"/>
        <v>0</v>
      </c>
      <c r="BO64" s="12">
        <f t="shared" si="21"/>
        <v>0</v>
      </c>
      <c r="BP64" s="12">
        <f t="shared" si="22"/>
        <v>0</v>
      </c>
      <c r="BQ64" s="12">
        <f t="shared" si="23"/>
        <v>0</v>
      </c>
      <c r="BR64" s="12">
        <f t="shared" si="24"/>
        <v>0</v>
      </c>
      <c r="BS64" s="12">
        <f t="shared" si="25"/>
        <v>0</v>
      </c>
    </row>
    <row r="65" spans="1:71" s="15" customFormat="1" ht="24" customHeight="1" x14ac:dyDescent="0.2">
      <c r="A65" s="11">
        <f t="shared" si="13"/>
        <v>58</v>
      </c>
      <c r="B65" s="55"/>
      <c r="C65" s="55"/>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H65" s="16">
        <f t="shared" si="14"/>
        <v>0</v>
      </c>
      <c r="BI65" s="16">
        <f t="shared" si="15"/>
        <v>0</v>
      </c>
      <c r="BJ65" s="16">
        <f t="shared" si="16"/>
        <v>0</v>
      </c>
      <c r="BK65" s="16">
        <f t="shared" si="17"/>
        <v>0</v>
      </c>
      <c r="BL65" s="16">
        <f t="shared" si="18"/>
        <v>0</v>
      </c>
      <c r="BM65" s="16">
        <f t="shared" si="19"/>
        <v>0</v>
      </c>
      <c r="BN65" s="16">
        <f t="shared" si="20"/>
        <v>0</v>
      </c>
      <c r="BO65" s="16">
        <f t="shared" si="21"/>
        <v>0</v>
      </c>
      <c r="BP65" s="16">
        <f t="shared" si="22"/>
        <v>0</v>
      </c>
      <c r="BQ65" s="16">
        <f t="shared" si="23"/>
        <v>0</v>
      </c>
      <c r="BR65" s="16">
        <f t="shared" si="24"/>
        <v>0</v>
      </c>
      <c r="BS65" s="16">
        <f t="shared" si="25"/>
        <v>0</v>
      </c>
    </row>
    <row r="66" spans="1:71" ht="24" customHeight="1" x14ac:dyDescent="0.2">
      <c r="A66" s="10">
        <f t="shared" si="13"/>
        <v>59</v>
      </c>
      <c r="B66" s="54"/>
      <c r="C66" s="54"/>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H66" s="12">
        <f t="shared" si="14"/>
        <v>0</v>
      </c>
      <c r="BI66" s="12">
        <f t="shared" si="15"/>
        <v>0</v>
      </c>
      <c r="BJ66" s="12">
        <f t="shared" si="16"/>
        <v>0</v>
      </c>
      <c r="BK66" s="12">
        <f t="shared" si="17"/>
        <v>0</v>
      </c>
      <c r="BL66" s="12">
        <f t="shared" si="18"/>
        <v>0</v>
      </c>
      <c r="BM66" s="12">
        <f t="shared" si="19"/>
        <v>0</v>
      </c>
      <c r="BN66" s="12">
        <f t="shared" si="20"/>
        <v>0</v>
      </c>
      <c r="BO66" s="12">
        <f t="shared" si="21"/>
        <v>0</v>
      </c>
      <c r="BP66" s="12">
        <f t="shared" si="22"/>
        <v>0</v>
      </c>
      <c r="BQ66" s="12">
        <f t="shared" si="23"/>
        <v>0</v>
      </c>
      <c r="BR66" s="12">
        <f t="shared" si="24"/>
        <v>0</v>
      </c>
      <c r="BS66" s="12">
        <f t="shared" si="25"/>
        <v>0</v>
      </c>
    </row>
    <row r="67" spans="1:71" s="15" customFormat="1" ht="24" customHeight="1" x14ac:dyDescent="0.2">
      <c r="A67" s="11">
        <f t="shared" si="13"/>
        <v>60</v>
      </c>
      <c r="B67" s="55"/>
      <c r="C67" s="55"/>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H67" s="16">
        <f t="shared" si="14"/>
        <v>0</v>
      </c>
      <c r="BI67" s="16">
        <f t="shared" si="15"/>
        <v>0</v>
      </c>
      <c r="BJ67" s="16">
        <f t="shared" si="16"/>
        <v>0</v>
      </c>
      <c r="BK67" s="16">
        <f t="shared" si="17"/>
        <v>0</v>
      </c>
      <c r="BL67" s="16">
        <f t="shared" si="18"/>
        <v>0</v>
      </c>
      <c r="BM67" s="16">
        <f t="shared" si="19"/>
        <v>0</v>
      </c>
      <c r="BN67" s="16">
        <f t="shared" si="20"/>
        <v>0</v>
      </c>
      <c r="BO67" s="16">
        <f t="shared" si="21"/>
        <v>0</v>
      </c>
      <c r="BP67" s="16">
        <f t="shared" si="22"/>
        <v>0</v>
      </c>
      <c r="BQ67" s="16">
        <f t="shared" si="23"/>
        <v>0</v>
      </c>
      <c r="BR67" s="16">
        <f t="shared" si="24"/>
        <v>0</v>
      </c>
      <c r="BS67" s="16">
        <f t="shared" si="25"/>
        <v>0</v>
      </c>
    </row>
    <row r="68" spans="1:71" ht="24" customHeight="1" x14ac:dyDescent="0.2">
      <c r="A68" s="10">
        <f t="shared" si="13"/>
        <v>61</v>
      </c>
      <c r="B68" s="54"/>
      <c r="C68" s="54"/>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H68" s="12">
        <f t="shared" si="14"/>
        <v>0</v>
      </c>
      <c r="BI68" s="12">
        <f t="shared" si="15"/>
        <v>0</v>
      </c>
      <c r="BJ68" s="12">
        <f t="shared" si="16"/>
        <v>0</v>
      </c>
      <c r="BK68" s="12">
        <f t="shared" si="17"/>
        <v>0</v>
      </c>
      <c r="BL68" s="12">
        <f t="shared" si="18"/>
        <v>0</v>
      </c>
      <c r="BM68" s="12">
        <f t="shared" si="19"/>
        <v>0</v>
      </c>
      <c r="BN68" s="12">
        <f t="shared" si="20"/>
        <v>0</v>
      </c>
      <c r="BO68" s="12">
        <f t="shared" si="21"/>
        <v>0</v>
      </c>
      <c r="BP68" s="12">
        <f t="shared" si="22"/>
        <v>0</v>
      </c>
      <c r="BQ68" s="12">
        <f t="shared" si="23"/>
        <v>0</v>
      </c>
      <c r="BR68" s="12">
        <f t="shared" si="24"/>
        <v>0</v>
      </c>
      <c r="BS68" s="12">
        <f t="shared" si="25"/>
        <v>0</v>
      </c>
    </row>
    <row r="69" spans="1:71" s="15" customFormat="1" ht="24" customHeight="1" x14ac:dyDescent="0.2">
      <c r="A69" s="11">
        <f t="shared" si="13"/>
        <v>62</v>
      </c>
      <c r="B69" s="55"/>
      <c r="C69" s="55"/>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H69" s="16">
        <f t="shared" si="14"/>
        <v>0</v>
      </c>
      <c r="BI69" s="16">
        <f t="shared" si="15"/>
        <v>0</v>
      </c>
      <c r="BJ69" s="16">
        <f t="shared" si="16"/>
        <v>0</v>
      </c>
      <c r="BK69" s="16">
        <f t="shared" si="17"/>
        <v>0</v>
      </c>
      <c r="BL69" s="16">
        <f t="shared" si="18"/>
        <v>0</v>
      </c>
      <c r="BM69" s="16">
        <f t="shared" si="19"/>
        <v>0</v>
      </c>
      <c r="BN69" s="16">
        <f t="shared" si="20"/>
        <v>0</v>
      </c>
      <c r="BO69" s="16">
        <f t="shared" si="21"/>
        <v>0</v>
      </c>
      <c r="BP69" s="16">
        <f t="shared" si="22"/>
        <v>0</v>
      </c>
      <c r="BQ69" s="16">
        <f t="shared" si="23"/>
        <v>0</v>
      </c>
      <c r="BR69" s="16">
        <f t="shared" si="24"/>
        <v>0</v>
      </c>
      <c r="BS69" s="16">
        <f t="shared" si="25"/>
        <v>0</v>
      </c>
    </row>
    <row r="70" spans="1:71" ht="24" customHeight="1" x14ac:dyDescent="0.2">
      <c r="A70" s="10">
        <f t="shared" si="13"/>
        <v>63</v>
      </c>
      <c r="B70" s="54"/>
      <c r="C70" s="54"/>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H70" s="12">
        <f t="shared" si="14"/>
        <v>0</v>
      </c>
      <c r="BI70" s="12">
        <f t="shared" si="15"/>
        <v>0</v>
      </c>
      <c r="BJ70" s="12">
        <f t="shared" si="16"/>
        <v>0</v>
      </c>
      <c r="BK70" s="12">
        <f t="shared" si="17"/>
        <v>0</v>
      </c>
      <c r="BL70" s="12">
        <f t="shared" si="18"/>
        <v>0</v>
      </c>
      <c r="BM70" s="12">
        <f t="shared" si="19"/>
        <v>0</v>
      </c>
      <c r="BN70" s="12">
        <f t="shared" si="20"/>
        <v>0</v>
      </c>
      <c r="BO70" s="12">
        <f t="shared" si="21"/>
        <v>0</v>
      </c>
      <c r="BP70" s="12">
        <f t="shared" si="22"/>
        <v>0</v>
      </c>
      <c r="BQ70" s="12">
        <f t="shared" si="23"/>
        <v>0</v>
      </c>
      <c r="BR70" s="12">
        <f t="shared" si="24"/>
        <v>0</v>
      </c>
      <c r="BS70" s="12">
        <f t="shared" si="25"/>
        <v>0</v>
      </c>
    </row>
    <row r="71" spans="1:71" s="15" customFormat="1" ht="24" customHeight="1" x14ac:dyDescent="0.2">
      <c r="A71" s="11">
        <f t="shared" si="13"/>
        <v>64</v>
      </c>
      <c r="B71" s="55"/>
      <c r="C71" s="55"/>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H71" s="16">
        <f t="shared" si="14"/>
        <v>0</v>
      </c>
      <c r="BI71" s="16">
        <f t="shared" si="15"/>
        <v>0</v>
      </c>
      <c r="BJ71" s="16">
        <f t="shared" si="16"/>
        <v>0</v>
      </c>
      <c r="BK71" s="16">
        <f t="shared" si="17"/>
        <v>0</v>
      </c>
      <c r="BL71" s="16">
        <f t="shared" si="18"/>
        <v>0</v>
      </c>
      <c r="BM71" s="16">
        <f t="shared" si="19"/>
        <v>0</v>
      </c>
      <c r="BN71" s="16">
        <f t="shared" si="20"/>
        <v>0</v>
      </c>
      <c r="BO71" s="16">
        <f t="shared" si="21"/>
        <v>0</v>
      </c>
      <c r="BP71" s="16">
        <f t="shared" si="22"/>
        <v>0</v>
      </c>
      <c r="BQ71" s="16">
        <f t="shared" si="23"/>
        <v>0</v>
      </c>
      <c r="BR71" s="16">
        <f t="shared" si="24"/>
        <v>0</v>
      </c>
      <c r="BS71" s="16">
        <f t="shared" si="25"/>
        <v>0</v>
      </c>
    </row>
    <row r="72" spans="1:71" ht="24" customHeight="1" x14ac:dyDescent="0.2">
      <c r="A72" s="10">
        <f t="shared" si="13"/>
        <v>65</v>
      </c>
      <c r="B72" s="54"/>
      <c r="C72" s="54"/>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H72" s="12">
        <f t="shared" si="14"/>
        <v>0</v>
      </c>
      <c r="BI72" s="12">
        <f t="shared" si="15"/>
        <v>0</v>
      </c>
      <c r="BJ72" s="12">
        <f t="shared" si="16"/>
        <v>0</v>
      </c>
      <c r="BK72" s="12">
        <f t="shared" si="17"/>
        <v>0</v>
      </c>
      <c r="BL72" s="12">
        <f t="shared" si="18"/>
        <v>0</v>
      </c>
      <c r="BM72" s="12">
        <f t="shared" si="19"/>
        <v>0</v>
      </c>
      <c r="BN72" s="12">
        <f t="shared" si="20"/>
        <v>0</v>
      </c>
      <c r="BO72" s="12">
        <f t="shared" si="21"/>
        <v>0</v>
      </c>
      <c r="BP72" s="12">
        <f t="shared" si="22"/>
        <v>0</v>
      </c>
      <c r="BQ72" s="12">
        <f t="shared" si="23"/>
        <v>0</v>
      </c>
      <c r="BR72" s="12">
        <f t="shared" si="24"/>
        <v>0</v>
      </c>
      <c r="BS72" s="12">
        <f t="shared" si="25"/>
        <v>0</v>
      </c>
    </row>
    <row r="73" spans="1:71" s="15" customFormat="1" ht="24" customHeight="1" x14ac:dyDescent="0.2">
      <c r="A73" s="11">
        <f t="shared" ref="A73:A136" si="26">ROW(A73)-7</f>
        <v>66</v>
      </c>
      <c r="B73" s="55"/>
      <c r="C73" s="55"/>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H73" s="16">
        <f t="shared" ref="BH73:BH136" si="27">IF($H73*$I73&gt;0,$H73*$I73,0)</f>
        <v>0</v>
      </c>
      <c r="BI73" s="16">
        <f t="shared" ref="BI73:BI136" si="28">IF($H73*$I73&gt;0,$I73,0)</f>
        <v>0</v>
      </c>
      <c r="BJ73" s="16">
        <f t="shared" ref="BJ73:BJ136" si="29">IF(AND($H73*$I73&gt;0,EXACT("Hành ",LEFT($C73,5))),$H73*$I73,0)</f>
        <v>0</v>
      </c>
      <c r="BK73" s="16">
        <f t="shared" ref="BK73:BK136" si="30">IF(AND($H73*$I73&gt;0,EXACT("Hành ",LEFT($C73,5))),$I73,0)</f>
        <v>0</v>
      </c>
      <c r="BL73" s="16">
        <f t="shared" ref="BL73:BL136" si="31">IF(AND($H73*$I73&gt;0,EXACT("Sự ng",LEFT($C73,5))),$H73*$I73,0)</f>
        <v>0</v>
      </c>
      <c r="BM73" s="16">
        <f t="shared" ref="BM73:BM136" si="32">IF(AND($H73*$I73&gt;0,EXACT("Sự ng",LEFT($C73,5))),$I73,0)</f>
        <v>0</v>
      </c>
      <c r="BN73" s="16">
        <f t="shared" ref="BN73:BN136" si="33">IF(AND($H73*$I73&gt;0,EXACT("DN nh",LEFT($C73,5))),$H73*$I73,0)</f>
        <v>0</v>
      </c>
      <c r="BO73" s="16">
        <f t="shared" ref="BO73:BO136" si="34">IF(AND($H73*$I73&gt;0,EXACT("DN nh",LEFT($C73,5))),$I73,0)</f>
        <v>0</v>
      </c>
      <c r="BP73" s="16">
        <f t="shared" ref="BP73:BP136" si="35">IF(AND($H73*$I73&gt;0,EXACT("DN ng",LEFT($C73,5))),$H73*$I73,0)</f>
        <v>0</v>
      </c>
      <c r="BQ73" s="16">
        <f t="shared" ref="BQ73:BQ136" si="36">IF(AND($H73*$I73&gt;0,EXACT("DN ng",LEFT($C73,5))),$I73,0)</f>
        <v>0</v>
      </c>
      <c r="BR73" s="16">
        <f t="shared" ref="BR73:BR136" si="37">IF(AND($H73*$I73&gt;0,EXACT("DN vố",LEFT($C73,5))),$H73*$I73,0)</f>
        <v>0</v>
      </c>
      <c r="BS73" s="16">
        <f t="shared" ref="BS73:BS136" si="38">IF(AND($H73*$I73&gt;0,EXACT("DN vố",LEFT($C73,5))),$I73,0)</f>
        <v>0</v>
      </c>
    </row>
    <row r="74" spans="1:71" ht="24" customHeight="1" x14ac:dyDescent="0.2">
      <c r="A74" s="10">
        <f t="shared" si="26"/>
        <v>67</v>
      </c>
      <c r="B74" s="54"/>
      <c r="C74" s="54"/>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H74" s="12">
        <f t="shared" si="27"/>
        <v>0</v>
      </c>
      <c r="BI74" s="12">
        <f t="shared" si="28"/>
        <v>0</v>
      </c>
      <c r="BJ74" s="12">
        <f t="shared" si="29"/>
        <v>0</v>
      </c>
      <c r="BK74" s="12">
        <f t="shared" si="30"/>
        <v>0</v>
      </c>
      <c r="BL74" s="12">
        <f t="shared" si="31"/>
        <v>0</v>
      </c>
      <c r="BM74" s="12">
        <f t="shared" si="32"/>
        <v>0</v>
      </c>
      <c r="BN74" s="12">
        <f t="shared" si="33"/>
        <v>0</v>
      </c>
      <c r="BO74" s="12">
        <f t="shared" si="34"/>
        <v>0</v>
      </c>
      <c r="BP74" s="12">
        <f t="shared" si="35"/>
        <v>0</v>
      </c>
      <c r="BQ74" s="12">
        <f t="shared" si="36"/>
        <v>0</v>
      </c>
      <c r="BR74" s="12">
        <f t="shared" si="37"/>
        <v>0</v>
      </c>
      <c r="BS74" s="12">
        <f t="shared" si="38"/>
        <v>0</v>
      </c>
    </row>
    <row r="75" spans="1:71" s="15" customFormat="1" ht="24" customHeight="1" x14ac:dyDescent="0.2">
      <c r="A75" s="11">
        <f t="shared" si="26"/>
        <v>68</v>
      </c>
      <c r="B75" s="55"/>
      <c r="C75" s="55"/>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H75" s="16">
        <f t="shared" si="27"/>
        <v>0</v>
      </c>
      <c r="BI75" s="16">
        <f t="shared" si="28"/>
        <v>0</v>
      </c>
      <c r="BJ75" s="16">
        <f t="shared" si="29"/>
        <v>0</v>
      </c>
      <c r="BK75" s="16">
        <f t="shared" si="30"/>
        <v>0</v>
      </c>
      <c r="BL75" s="16">
        <f t="shared" si="31"/>
        <v>0</v>
      </c>
      <c r="BM75" s="16">
        <f t="shared" si="32"/>
        <v>0</v>
      </c>
      <c r="BN75" s="16">
        <f t="shared" si="33"/>
        <v>0</v>
      </c>
      <c r="BO75" s="16">
        <f t="shared" si="34"/>
        <v>0</v>
      </c>
      <c r="BP75" s="16">
        <f t="shared" si="35"/>
        <v>0</v>
      </c>
      <c r="BQ75" s="16">
        <f t="shared" si="36"/>
        <v>0</v>
      </c>
      <c r="BR75" s="16">
        <f t="shared" si="37"/>
        <v>0</v>
      </c>
      <c r="BS75" s="16">
        <f t="shared" si="38"/>
        <v>0</v>
      </c>
    </row>
    <row r="76" spans="1:71" ht="24" customHeight="1" x14ac:dyDescent="0.2">
      <c r="A76" s="10">
        <f t="shared" si="26"/>
        <v>69</v>
      </c>
      <c r="B76" s="54"/>
      <c r="C76" s="54"/>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H76" s="12">
        <f t="shared" si="27"/>
        <v>0</v>
      </c>
      <c r="BI76" s="12">
        <f t="shared" si="28"/>
        <v>0</v>
      </c>
      <c r="BJ76" s="12">
        <f t="shared" si="29"/>
        <v>0</v>
      </c>
      <c r="BK76" s="12">
        <f t="shared" si="30"/>
        <v>0</v>
      </c>
      <c r="BL76" s="12">
        <f t="shared" si="31"/>
        <v>0</v>
      </c>
      <c r="BM76" s="12">
        <f t="shared" si="32"/>
        <v>0</v>
      </c>
      <c r="BN76" s="12">
        <f t="shared" si="33"/>
        <v>0</v>
      </c>
      <c r="BO76" s="12">
        <f t="shared" si="34"/>
        <v>0</v>
      </c>
      <c r="BP76" s="12">
        <f t="shared" si="35"/>
        <v>0</v>
      </c>
      <c r="BQ76" s="12">
        <f t="shared" si="36"/>
        <v>0</v>
      </c>
      <c r="BR76" s="12">
        <f t="shared" si="37"/>
        <v>0</v>
      </c>
      <c r="BS76" s="12">
        <f t="shared" si="38"/>
        <v>0</v>
      </c>
    </row>
    <row r="77" spans="1:71" s="15" customFormat="1" ht="24" customHeight="1" x14ac:dyDescent="0.2">
      <c r="A77" s="11">
        <f t="shared" si="26"/>
        <v>70</v>
      </c>
      <c r="B77" s="55"/>
      <c r="C77" s="55"/>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H77" s="16">
        <f t="shared" si="27"/>
        <v>0</v>
      </c>
      <c r="BI77" s="16">
        <f t="shared" si="28"/>
        <v>0</v>
      </c>
      <c r="BJ77" s="16">
        <f t="shared" si="29"/>
        <v>0</v>
      </c>
      <c r="BK77" s="16">
        <f t="shared" si="30"/>
        <v>0</v>
      </c>
      <c r="BL77" s="16">
        <f t="shared" si="31"/>
        <v>0</v>
      </c>
      <c r="BM77" s="16">
        <f t="shared" si="32"/>
        <v>0</v>
      </c>
      <c r="BN77" s="16">
        <f t="shared" si="33"/>
        <v>0</v>
      </c>
      <c r="BO77" s="16">
        <f t="shared" si="34"/>
        <v>0</v>
      </c>
      <c r="BP77" s="16">
        <f t="shared" si="35"/>
        <v>0</v>
      </c>
      <c r="BQ77" s="16">
        <f t="shared" si="36"/>
        <v>0</v>
      </c>
      <c r="BR77" s="16">
        <f t="shared" si="37"/>
        <v>0</v>
      </c>
      <c r="BS77" s="16">
        <f t="shared" si="38"/>
        <v>0</v>
      </c>
    </row>
    <row r="78" spans="1:71" ht="24" customHeight="1" x14ac:dyDescent="0.2">
      <c r="A78" s="10">
        <f t="shared" si="26"/>
        <v>71</v>
      </c>
      <c r="B78" s="54"/>
      <c r="C78" s="5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H78" s="12">
        <f t="shared" si="27"/>
        <v>0</v>
      </c>
      <c r="BI78" s="12">
        <f t="shared" si="28"/>
        <v>0</v>
      </c>
      <c r="BJ78" s="12">
        <f t="shared" si="29"/>
        <v>0</v>
      </c>
      <c r="BK78" s="12">
        <f t="shared" si="30"/>
        <v>0</v>
      </c>
      <c r="BL78" s="12">
        <f t="shared" si="31"/>
        <v>0</v>
      </c>
      <c r="BM78" s="12">
        <f t="shared" si="32"/>
        <v>0</v>
      </c>
      <c r="BN78" s="12">
        <f t="shared" si="33"/>
        <v>0</v>
      </c>
      <c r="BO78" s="12">
        <f t="shared" si="34"/>
        <v>0</v>
      </c>
      <c r="BP78" s="12">
        <f t="shared" si="35"/>
        <v>0</v>
      </c>
      <c r="BQ78" s="12">
        <f t="shared" si="36"/>
        <v>0</v>
      </c>
      <c r="BR78" s="12">
        <f t="shared" si="37"/>
        <v>0</v>
      </c>
      <c r="BS78" s="12">
        <f t="shared" si="38"/>
        <v>0</v>
      </c>
    </row>
    <row r="79" spans="1:71" s="15" customFormat="1" ht="24" customHeight="1" x14ac:dyDescent="0.2">
      <c r="A79" s="11">
        <f t="shared" si="26"/>
        <v>72</v>
      </c>
      <c r="B79" s="55"/>
      <c r="C79" s="55"/>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H79" s="16">
        <f t="shared" si="27"/>
        <v>0</v>
      </c>
      <c r="BI79" s="16">
        <f t="shared" si="28"/>
        <v>0</v>
      </c>
      <c r="BJ79" s="16">
        <f t="shared" si="29"/>
        <v>0</v>
      </c>
      <c r="BK79" s="16">
        <f t="shared" si="30"/>
        <v>0</v>
      </c>
      <c r="BL79" s="16">
        <f t="shared" si="31"/>
        <v>0</v>
      </c>
      <c r="BM79" s="16">
        <f t="shared" si="32"/>
        <v>0</v>
      </c>
      <c r="BN79" s="16">
        <f t="shared" si="33"/>
        <v>0</v>
      </c>
      <c r="BO79" s="16">
        <f t="shared" si="34"/>
        <v>0</v>
      </c>
      <c r="BP79" s="16">
        <f t="shared" si="35"/>
        <v>0</v>
      </c>
      <c r="BQ79" s="16">
        <f t="shared" si="36"/>
        <v>0</v>
      </c>
      <c r="BR79" s="16">
        <f t="shared" si="37"/>
        <v>0</v>
      </c>
      <c r="BS79" s="16">
        <f t="shared" si="38"/>
        <v>0</v>
      </c>
    </row>
    <row r="80" spans="1:71" ht="24" customHeight="1" x14ac:dyDescent="0.2">
      <c r="A80" s="10">
        <f t="shared" si="26"/>
        <v>73</v>
      </c>
      <c r="B80" s="54"/>
      <c r="C80" s="54"/>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H80" s="12">
        <f t="shared" si="27"/>
        <v>0</v>
      </c>
      <c r="BI80" s="12">
        <f t="shared" si="28"/>
        <v>0</v>
      </c>
      <c r="BJ80" s="12">
        <f t="shared" si="29"/>
        <v>0</v>
      </c>
      <c r="BK80" s="12">
        <f t="shared" si="30"/>
        <v>0</v>
      </c>
      <c r="BL80" s="12">
        <f t="shared" si="31"/>
        <v>0</v>
      </c>
      <c r="BM80" s="12">
        <f t="shared" si="32"/>
        <v>0</v>
      </c>
      <c r="BN80" s="12">
        <f t="shared" si="33"/>
        <v>0</v>
      </c>
      <c r="BO80" s="12">
        <f t="shared" si="34"/>
        <v>0</v>
      </c>
      <c r="BP80" s="12">
        <f t="shared" si="35"/>
        <v>0</v>
      </c>
      <c r="BQ80" s="12">
        <f t="shared" si="36"/>
        <v>0</v>
      </c>
      <c r="BR80" s="12">
        <f t="shared" si="37"/>
        <v>0</v>
      </c>
      <c r="BS80" s="12">
        <f t="shared" si="38"/>
        <v>0</v>
      </c>
    </row>
    <row r="81" spans="1:71" s="15" customFormat="1" ht="24" customHeight="1" x14ac:dyDescent="0.2">
      <c r="A81" s="11">
        <f t="shared" si="26"/>
        <v>74</v>
      </c>
      <c r="B81" s="55"/>
      <c r="C81" s="55"/>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H81" s="16">
        <f t="shared" si="27"/>
        <v>0</v>
      </c>
      <c r="BI81" s="16">
        <f t="shared" si="28"/>
        <v>0</v>
      </c>
      <c r="BJ81" s="16">
        <f t="shared" si="29"/>
        <v>0</v>
      </c>
      <c r="BK81" s="16">
        <f t="shared" si="30"/>
        <v>0</v>
      </c>
      <c r="BL81" s="16">
        <f t="shared" si="31"/>
        <v>0</v>
      </c>
      <c r="BM81" s="16">
        <f t="shared" si="32"/>
        <v>0</v>
      </c>
      <c r="BN81" s="16">
        <f t="shared" si="33"/>
        <v>0</v>
      </c>
      <c r="BO81" s="16">
        <f t="shared" si="34"/>
        <v>0</v>
      </c>
      <c r="BP81" s="16">
        <f t="shared" si="35"/>
        <v>0</v>
      </c>
      <c r="BQ81" s="16">
        <f t="shared" si="36"/>
        <v>0</v>
      </c>
      <c r="BR81" s="16">
        <f t="shared" si="37"/>
        <v>0</v>
      </c>
      <c r="BS81" s="16">
        <f t="shared" si="38"/>
        <v>0</v>
      </c>
    </row>
    <row r="82" spans="1:71" ht="24" customHeight="1" x14ac:dyDescent="0.2">
      <c r="A82" s="10">
        <f t="shared" si="26"/>
        <v>75</v>
      </c>
      <c r="B82" s="54"/>
      <c r="C82" s="54"/>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H82" s="12">
        <f t="shared" si="27"/>
        <v>0</v>
      </c>
      <c r="BI82" s="12">
        <f t="shared" si="28"/>
        <v>0</v>
      </c>
      <c r="BJ82" s="12">
        <f t="shared" si="29"/>
        <v>0</v>
      </c>
      <c r="BK82" s="12">
        <f t="shared" si="30"/>
        <v>0</v>
      </c>
      <c r="BL82" s="12">
        <f t="shared" si="31"/>
        <v>0</v>
      </c>
      <c r="BM82" s="12">
        <f t="shared" si="32"/>
        <v>0</v>
      </c>
      <c r="BN82" s="12">
        <f t="shared" si="33"/>
        <v>0</v>
      </c>
      <c r="BO82" s="12">
        <f t="shared" si="34"/>
        <v>0</v>
      </c>
      <c r="BP82" s="12">
        <f t="shared" si="35"/>
        <v>0</v>
      </c>
      <c r="BQ82" s="12">
        <f t="shared" si="36"/>
        <v>0</v>
      </c>
      <c r="BR82" s="12">
        <f t="shared" si="37"/>
        <v>0</v>
      </c>
      <c r="BS82" s="12">
        <f t="shared" si="38"/>
        <v>0</v>
      </c>
    </row>
    <row r="83" spans="1:71" s="15" customFormat="1" ht="24" customHeight="1" x14ac:dyDescent="0.2">
      <c r="A83" s="11">
        <f t="shared" si="26"/>
        <v>76</v>
      </c>
      <c r="B83" s="55"/>
      <c r="C83" s="55"/>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H83" s="16">
        <f t="shared" si="27"/>
        <v>0</v>
      </c>
      <c r="BI83" s="16">
        <f t="shared" si="28"/>
        <v>0</v>
      </c>
      <c r="BJ83" s="16">
        <f t="shared" si="29"/>
        <v>0</v>
      </c>
      <c r="BK83" s="16">
        <f t="shared" si="30"/>
        <v>0</v>
      </c>
      <c r="BL83" s="16">
        <f t="shared" si="31"/>
        <v>0</v>
      </c>
      <c r="BM83" s="16">
        <f t="shared" si="32"/>
        <v>0</v>
      </c>
      <c r="BN83" s="16">
        <f t="shared" si="33"/>
        <v>0</v>
      </c>
      <c r="BO83" s="16">
        <f t="shared" si="34"/>
        <v>0</v>
      </c>
      <c r="BP83" s="16">
        <f t="shared" si="35"/>
        <v>0</v>
      </c>
      <c r="BQ83" s="16">
        <f t="shared" si="36"/>
        <v>0</v>
      </c>
      <c r="BR83" s="16">
        <f t="shared" si="37"/>
        <v>0</v>
      </c>
      <c r="BS83" s="16">
        <f t="shared" si="38"/>
        <v>0</v>
      </c>
    </row>
    <row r="84" spans="1:71" ht="24" customHeight="1" x14ac:dyDescent="0.2">
      <c r="A84" s="10">
        <f t="shared" si="26"/>
        <v>77</v>
      </c>
      <c r="B84" s="54"/>
      <c r="C84" s="54"/>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H84" s="12">
        <f t="shared" si="27"/>
        <v>0</v>
      </c>
      <c r="BI84" s="12">
        <f t="shared" si="28"/>
        <v>0</v>
      </c>
      <c r="BJ84" s="12">
        <f t="shared" si="29"/>
        <v>0</v>
      </c>
      <c r="BK84" s="12">
        <f t="shared" si="30"/>
        <v>0</v>
      </c>
      <c r="BL84" s="12">
        <f t="shared" si="31"/>
        <v>0</v>
      </c>
      <c r="BM84" s="12">
        <f t="shared" si="32"/>
        <v>0</v>
      </c>
      <c r="BN84" s="12">
        <f t="shared" si="33"/>
        <v>0</v>
      </c>
      <c r="BO84" s="12">
        <f t="shared" si="34"/>
        <v>0</v>
      </c>
      <c r="BP84" s="12">
        <f t="shared" si="35"/>
        <v>0</v>
      </c>
      <c r="BQ84" s="12">
        <f t="shared" si="36"/>
        <v>0</v>
      </c>
      <c r="BR84" s="12">
        <f t="shared" si="37"/>
        <v>0</v>
      </c>
      <c r="BS84" s="12">
        <f t="shared" si="38"/>
        <v>0</v>
      </c>
    </row>
    <row r="85" spans="1:71" s="15" customFormat="1" ht="24" customHeight="1" x14ac:dyDescent="0.2">
      <c r="A85" s="11">
        <f t="shared" si="26"/>
        <v>78</v>
      </c>
      <c r="B85" s="55"/>
      <c r="C85" s="55"/>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H85" s="16">
        <f t="shared" si="27"/>
        <v>0</v>
      </c>
      <c r="BI85" s="16">
        <f t="shared" si="28"/>
        <v>0</v>
      </c>
      <c r="BJ85" s="16">
        <f t="shared" si="29"/>
        <v>0</v>
      </c>
      <c r="BK85" s="16">
        <f t="shared" si="30"/>
        <v>0</v>
      </c>
      <c r="BL85" s="16">
        <f t="shared" si="31"/>
        <v>0</v>
      </c>
      <c r="BM85" s="16">
        <f t="shared" si="32"/>
        <v>0</v>
      </c>
      <c r="BN85" s="16">
        <f t="shared" si="33"/>
        <v>0</v>
      </c>
      <c r="BO85" s="16">
        <f t="shared" si="34"/>
        <v>0</v>
      </c>
      <c r="BP85" s="16">
        <f t="shared" si="35"/>
        <v>0</v>
      </c>
      <c r="BQ85" s="16">
        <f t="shared" si="36"/>
        <v>0</v>
      </c>
      <c r="BR85" s="16">
        <f t="shared" si="37"/>
        <v>0</v>
      </c>
      <c r="BS85" s="16">
        <f t="shared" si="38"/>
        <v>0</v>
      </c>
    </row>
    <row r="86" spans="1:71" ht="24" customHeight="1" x14ac:dyDescent="0.2">
      <c r="A86" s="10">
        <f t="shared" si="26"/>
        <v>79</v>
      </c>
      <c r="B86" s="54"/>
      <c r="C86" s="54"/>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H86" s="12">
        <f t="shared" si="27"/>
        <v>0</v>
      </c>
      <c r="BI86" s="12">
        <f t="shared" si="28"/>
        <v>0</v>
      </c>
      <c r="BJ86" s="12">
        <f t="shared" si="29"/>
        <v>0</v>
      </c>
      <c r="BK86" s="12">
        <f t="shared" si="30"/>
        <v>0</v>
      </c>
      <c r="BL86" s="12">
        <f t="shared" si="31"/>
        <v>0</v>
      </c>
      <c r="BM86" s="12">
        <f t="shared" si="32"/>
        <v>0</v>
      </c>
      <c r="BN86" s="12">
        <f t="shared" si="33"/>
        <v>0</v>
      </c>
      <c r="BO86" s="12">
        <f t="shared" si="34"/>
        <v>0</v>
      </c>
      <c r="BP86" s="12">
        <f t="shared" si="35"/>
        <v>0</v>
      </c>
      <c r="BQ86" s="12">
        <f t="shared" si="36"/>
        <v>0</v>
      </c>
      <c r="BR86" s="12">
        <f t="shared" si="37"/>
        <v>0</v>
      </c>
      <c r="BS86" s="12">
        <f t="shared" si="38"/>
        <v>0</v>
      </c>
    </row>
    <row r="87" spans="1:71" s="15" customFormat="1" ht="24" customHeight="1" x14ac:dyDescent="0.2">
      <c r="A87" s="11">
        <f t="shared" si="26"/>
        <v>80</v>
      </c>
      <c r="B87" s="55"/>
      <c r="C87" s="55"/>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H87" s="16">
        <f t="shared" si="27"/>
        <v>0</v>
      </c>
      <c r="BI87" s="16">
        <f t="shared" si="28"/>
        <v>0</v>
      </c>
      <c r="BJ87" s="16">
        <f t="shared" si="29"/>
        <v>0</v>
      </c>
      <c r="BK87" s="16">
        <f t="shared" si="30"/>
        <v>0</v>
      </c>
      <c r="BL87" s="16">
        <f t="shared" si="31"/>
        <v>0</v>
      </c>
      <c r="BM87" s="16">
        <f t="shared" si="32"/>
        <v>0</v>
      </c>
      <c r="BN87" s="16">
        <f t="shared" si="33"/>
        <v>0</v>
      </c>
      <c r="BO87" s="16">
        <f t="shared" si="34"/>
        <v>0</v>
      </c>
      <c r="BP87" s="16">
        <f t="shared" si="35"/>
        <v>0</v>
      </c>
      <c r="BQ87" s="16">
        <f t="shared" si="36"/>
        <v>0</v>
      </c>
      <c r="BR87" s="16">
        <f t="shared" si="37"/>
        <v>0</v>
      </c>
      <c r="BS87" s="16">
        <f t="shared" si="38"/>
        <v>0</v>
      </c>
    </row>
    <row r="88" spans="1:71" ht="24" customHeight="1" x14ac:dyDescent="0.2">
      <c r="A88" s="10">
        <f t="shared" si="26"/>
        <v>81</v>
      </c>
      <c r="B88" s="54"/>
      <c r="C88" s="54"/>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H88" s="12">
        <f t="shared" si="27"/>
        <v>0</v>
      </c>
      <c r="BI88" s="12">
        <f t="shared" si="28"/>
        <v>0</v>
      </c>
      <c r="BJ88" s="12">
        <f t="shared" si="29"/>
        <v>0</v>
      </c>
      <c r="BK88" s="12">
        <f t="shared" si="30"/>
        <v>0</v>
      </c>
      <c r="BL88" s="12">
        <f t="shared" si="31"/>
        <v>0</v>
      </c>
      <c r="BM88" s="12">
        <f t="shared" si="32"/>
        <v>0</v>
      </c>
      <c r="BN88" s="12">
        <f t="shared" si="33"/>
        <v>0</v>
      </c>
      <c r="BO88" s="12">
        <f t="shared" si="34"/>
        <v>0</v>
      </c>
      <c r="BP88" s="12">
        <f t="shared" si="35"/>
        <v>0</v>
      </c>
      <c r="BQ88" s="12">
        <f t="shared" si="36"/>
        <v>0</v>
      </c>
      <c r="BR88" s="12">
        <f t="shared" si="37"/>
        <v>0</v>
      </c>
      <c r="BS88" s="12">
        <f t="shared" si="38"/>
        <v>0</v>
      </c>
    </row>
    <row r="89" spans="1:71" s="15" customFormat="1" ht="24" customHeight="1" x14ac:dyDescent="0.2">
      <c r="A89" s="11">
        <f t="shared" si="26"/>
        <v>82</v>
      </c>
      <c r="B89" s="55"/>
      <c r="C89" s="55"/>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H89" s="16">
        <f t="shared" si="27"/>
        <v>0</v>
      </c>
      <c r="BI89" s="16">
        <f t="shared" si="28"/>
        <v>0</v>
      </c>
      <c r="BJ89" s="16">
        <f t="shared" si="29"/>
        <v>0</v>
      </c>
      <c r="BK89" s="16">
        <f t="shared" si="30"/>
        <v>0</v>
      </c>
      <c r="BL89" s="16">
        <f t="shared" si="31"/>
        <v>0</v>
      </c>
      <c r="BM89" s="16">
        <f t="shared" si="32"/>
        <v>0</v>
      </c>
      <c r="BN89" s="16">
        <f t="shared" si="33"/>
        <v>0</v>
      </c>
      <c r="BO89" s="16">
        <f t="shared" si="34"/>
        <v>0</v>
      </c>
      <c r="BP89" s="16">
        <f t="shared" si="35"/>
        <v>0</v>
      </c>
      <c r="BQ89" s="16">
        <f t="shared" si="36"/>
        <v>0</v>
      </c>
      <c r="BR89" s="16">
        <f t="shared" si="37"/>
        <v>0</v>
      </c>
      <c r="BS89" s="16">
        <f t="shared" si="38"/>
        <v>0</v>
      </c>
    </row>
    <row r="90" spans="1:71" ht="24" customHeight="1" x14ac:dyDescent="0.2">
      <c r="A90" s="10">
        <f t="shared" si="26"/>
        <v>83</v>
      </c>
      <c r="B90" s="54"/>
      <c r="C90" s="54"/>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H90" s="12">
        <f t="shared" si="27"/>
        <v>0</v>
      </c>
      <c r="BI90" s="12">
        <f t="shared" si="28"/>
        <v>0</v>
      </c>
      <c r="BJ90" s="12">
        <f t="shared" si="29"/>
        <v>0</v>
      </c>
      <c r="BK90" s="12">
        <f t="shared" si="30"/>
        <v>0</v>
      </c>
      <c r="BL90" s="12">
        <f t="shared" si="31"/>
        <v>0</v>
      </c>
      <c r="BM90" s="12">
        <f t="shared" si="32"/>
        <v>0</v>
      </c>
      <c r="BN90" s="12">
        <f t="shared" si="33"/>
        <v>0</v>
      </c>
      <c r="BO90" s="12">
        <f t="shared" si="34"/>
        <v>0</v>
      </c>
      <c r="BP90" s="12">
        <f t="shared" si="35"/>
        <v>0</v>
      </c>
      <c r="BQ90" s="12">
        <f t="shared" si="36"/>
        <v>0</v>
      </c>
      <c r="BR90" s="12">
        <f t="shared" si="37"/>
        <v>0</v>
      </c>
      <c r="BS90" s="12">
        <f t="shared" si="38"/>
        <v>0</v>
      </c>
    </row>
    <row r="91" spans="1:71" s="15" customFormat="1" ht="24" customHeight="1" x14ac:dyDescent="0.2">
      <c r="A91" s="11">
        <f t="shared" si="26"/>
        <v>84</v>
      </c>
      <c r="B91" s="55"/>
      <c r="C91" s="55"/>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H91" s="16">
        <f t="shared" si="27"/>
        <v>0</v>
      </c>
      <c r="BI91" s="16">
        <f t="shared" si="28"/>
        <v>0</v>
      </c>
      <c r="BJ91" s="16">
        <f t="shared" si="29"/>
        <v>0</v>
      </c>
      <c r="BK91" s="16">
        <f t="shared" si="30"/>
        <v>0</v>
      </c>
      <c r="BL91" s="16">
        <f t="shared" si="31"/>
        <v>0</v>
      </c>
      <c r="BM91" s="16">
        <f t="shared" si="32"/>
        <v>0</v>
      </c>
      <c r="BN91" s="16">
        <f t="shared" si="33"/>
        <v>0</v>
      </c>
      <c r="BO91" s="16">
        <f t="shared" si="34"/>
        <v>0</v>
      </c>
      <c r="BP91" s="16">
        <f t="shared" si="35"/>
        <v>0</v>
      </c>
      <c r="BQ91" s="16">
        <f t="shared" si="36"/>
        <v>0</v>
      </c>
      <c r="BR91" s="16">
        <f t="shared" si="37"/>
        <v>0</v>
      </c>
      <c r="BS91" s="16">
        <f t="shared" si="38"/>
        <v>0</v>
      </c>
    </row>
    <row r="92" spans="1:71" ht="24" customHeight="1" x14ac:dyDescent="0.2">
      <c r="A92" s="10">
        <f t="shared" si="26"/>
        <v>85</v>
      </c>
      <c r="B92" s="54"/>
      <c r="C92" s="54"/>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H92" s="12">
        <f t="shared" si="27"/>
        <v>0</v>
      </c>
      <c r="BI92" s="12">
        <f t="shared" si="28"/>
        <v>0</v>
      </c>
      <c r="BJ92" s="12">
        <f t="shared" si="29"/>
        <v>0</v>
      </c>
      <c r="BK92" s="12">
        <f t="shared" si="30"/>
        <v>0</v>
      </c>
      <c r="BL92" s="12">
        <f t="shared" si="31"/>
        <v>0</v>
      </c>
      <c r="BM92" s="12">
        <f t="shared" si="32"/>
        <v>0</v>
      </c>
      <c r="BN92" s="12">
        <f t="shared" si="33"/>
        <v>0</v>
      </c>
      <c r="BO92" s="12">
        <f t="shared" si="34"/>
        <v>0</v>
      </c>
      <c r="BP92" s="12">
        <f t="shared" si="35"/>
        <v>0</v>
      </c>
      <c r="BQ92" s="12">
        <f t="shared" si="36"/>
        <v>0</v>
      </c>
      <c r="BR92" s="12">
        <f t="shared" si="37"/>
        <v>0</v>
      </c>
      <c r="BS92" s="12">
        <f t="shared" si="38"/>
        <v>0</v>
      </c>
    </row>
    <row r="93" spans="1:71" s="15" customFormat="1" ht="24" customHeight="1" x14ac:dyDescent="0.2">
      <c r="A93" s="11">
        <f t="shared" si="26"/>
        <v>86</v>
      </c>
      <c r="B93" s="55"/>
      <c r="C93" s="55"/>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H93" s="16">
        <f t="shared" si="27"/>
        <v>0</v>
      </c>
      <c r="BI93" s="16">
        <f t="shared" si="28"/>
        <v>0</v>
      </c>
      <c r="BJ93" s="16">
        <f t="shared" si="29"/>
        <v>0</v>
      </c>
      <c r="BK93" s="16">
        <f t="shared" si="30"/>
        <v>0</v>
      </c>
      <c r="BL93" s="16">
        <f t="shared" si="31"/>
        <v>0</v>
      </c>
      <c r="BM93" s="16">
        <f t="shared" si="32"/>
        <v>0</v>
      </c>
      <c r="BN93" s="16">
        <f t="shared" si="33"/>
        <v>0</v>
      </c>
      <c r="BO93" s="16">
        <f t="shared" si="34"/>
        <v>0</v>
      </c>
      <c r="BP93" s="16">
        <f t="shared" si="35"/>
        <v>0</v>
      </c>
      <c r="BQ93" s="16">
        <f t="shared" si="36"/>
        <v>0</v>
      </c>
      <c r="BR93" s="16">
        <f t="shared" si="37"/>
        <v>0</v>
      </c>
      <c r="BS93" s="16">
        <f t="shared" si="38"/>
        <v>0</v>
      </c>
    </row>
    <row r="94" spans="1:71" ht="24" customHeight="1" x14ac:dyDescent="0.2">
      <c r="A94" s="10">
        <f t="shared" si="26"/>
        <v>87</v>
      </c>
      <c r="B94" s="54"/>
      <c r="C94" s="54"/>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H94" s="12">
        <f t="shared" si="27"/>
        <v>0</v>
      </c>
      <c r="BI94" s="12">
        <f t="shared" si="28"/>
        <v>0</v>
      </c>
      <c r="BJ94" s="12">
        <f t="shared" si="29"/>
        <v>0</v>
      </c>
      <c r="BK94" s="12">
        <f t="shared" si="30"/>
        <v>0</v>
      </c>
      <c r="BL94" s="12">
        <f t="shared" si="31"/>
        <v>0</v>
      </c>
      <c r="BM94" s="12">
        <f t="shared" si="32"/>
        <v>0</v>
      </c>
      <c r="BN94" s="12">
        <f t="shared" si="33"/>
        <v>0</v>
      </c>
      <c r="BO94" s="12">
        <f t="shared" si="34"/>
        <v>0</v>
      </c>
      <c r="BP94" s="12">
        <f t="shared" si="35"/>
        <v>0</v>
      </c>
      <c r="BQ94" s="12">
        <f t="shared" si="36"/>
        <v>0</v>
      </c>
      <c r="BR94" s="12">
        <f t="shared" si="37"/>
        <v>0</v>
      </c>
      <c r="BS94" s="12">
        <f t="shared" si="38"/>
        <v>0</v>
      </c>
    </row>
    <row r="95" spans="1:71" s="15" customFormat="1" ht="24" customHeight="1" x14ac:dyDescent="0.2">
      <c r="A95" s="11">
        <f t="shared" si="26"/>
        <v>88</v>
      </c>
      <c r="B95" s="55"/>
      <c r="C95" s="55"/>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H95" s="16">
        <f t="shared" si="27"/>
        <v>0</v>
      </c>
      <c r="BI95" s="16">
        <f t="shared" si="28"/>
        <v>0</v>
      </c>
      <c r="BJ95" s="16">
        <f t="shared" si="29"/>
        <v>0</v>
      </c>
      <c r="BK95" s="16">
        <f t="shared" si="30"/>
        <v>0</v>
      </c>
      <c r="BL95" s="16">
        <f t="shared" si="31"/>
        <v>0</v>
      </c>
      <c r="BM95" s="16">
        <f t="shared" si="32"/>
        <v>0</v>
      </c>
      <c r="BN95" s="16">
        <f t="shared" si="33"/>
        <v>0</v>
      </c>
      <c r="BO95" s="16">
        <f t="shared" si="34"/>
        <v>0</v>
      </c>
      <c r="BP95" s="16">
        <f t="shared" si="35"/>
        <v>0</v>
      </c>
      <c r="BQ95" s="16">
        <f t="shared" si="36"/>
        <v>0</v>
      </c>
      <c r="BR95" s="16">
        <f t="shared" si="37"/>
        <v>0</v>
      </c>
      <c r="BS95" s="16">
        <f t="shared" si="38"/>
        <v>0</v>
      </c>
    </row>
    <row r="96" spans="1:71" ht="24" customHeight="1" x14ac:dyDescent="0.2">
      <c r="A96" s="10">
        <f t="shared" si="26"/>
        <v>89</v>
      </c>
      <c r="B96" s="54"/>
      <c r="C96" s="54"/>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H96" s="12">
        <f t="shared" si="27"/>
        <v>0</v>
      </c>
      <c r="BI96" s="12">
        <f t="shared" si="28"/>
        <v>0</v>
      </c>
      <c r="BJ96" s="12">
        <f t="shared" si="29"/>
        <v>0</v>
      </c>
      <c r="BK96" s="12">
        <f t="shared" si="30"/>
        <v>0</v>
      </c>
      <c r="BL96" s="12">
        <f t="shared" si="31"/>
        <v>0</v>
      </c>
      <c r="BM96" s="12">
        <f t="shared" si="32"/>
        <v>0</v>
      </c>
      <c r="BN96" s="12">
        <f t="shared" si="33"/>
        <v>0</v>
      </c>
      <c r="BO96" s="12">
        <f t="shared" si="34"/>
        <v>0</v>
      </c>
      <c r="BP96" s="12">
        <f t="shared" si="35"/>
        <v>0</v>
      </c>
      <c r="BQ96" s="12">
        <f t="shared" si="36"/>
        <v>0</v>
      </c>
      <c r="BR96" s="12">
        <f t="shared" si="37"/>
        <v>0</v>
      </c>
      <c r="BS96" s="12">
        <f t="shared" si="38"/>
        <v>0</v>
      </c>
    </row>
    <row r="97" spans="1:71" s="15" customFormat="1" ht="24" customHeight="1" x14ac:dyDescent="0.2">
      <c r="A97" s="11">
        <f t="shared" si="26"/>
        <v>90</v>
      </c>
      <c r="B97" s="55"/>
      <c r="C97" s="55"/>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H97" s="16">
        <f t="shared" si="27"/>
        <v>0</v>
      </c>
      <c r="BI97" s="16">
        <f t="shared" si="28"/>
        <v>0</v>
      </c>
      <c r="BJ97" s="16">
        <f t="shared" si="29"/>
        <v>0</v>
      </c>
      <c r="BK97" s="16">
        <f t="shared" si="30"/>
        <v>0</v>
      </c>
      <c r="BL97" s="16">
        <f t="shared" si="31"/>
        <v>0</v>
      </c>
      <c r="BM97" s="16">
        <f t="shared" si="32"/>
        <v>0</v>
      </c>
      <c r="BN97" s="16">
        <f t="shared" si="33"/>
        <v>0</v>
      </c>
      <c r="BO97" s="16">
        <f t="shared" si="34"/>
        <v>0</v>
      </c>
      <c r="BP97" s="16">
        <f t="shared" si="35"/>
        <v>0</v>
      </c>
      <c r="BQ97" s="16">
        <f t="shared" si="36"/>
        <v>0</v>
      </c>
      <c r="BR97" s="16">
        <f t="shared" si="37"/>
        <v>0</v>
      </c>
      <c r="BS97" s="16">
        <f t="shared" si="38"/>
        <v>0</v>
      </c>
    </row>
    <row r="98" spans="1:71" ht="24" customHeight="1" x14ac:dyDescent="0.2">
      <c r="A98" s="10">
        <f t="shared" si="26"/>
        <v>91</v>
      </c>
      <c r="B98" s="54"/>
      <c r="C98" s="54"/>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H98" s="12">
        <f t="shared" si="27"/>
        <v>0</v>
      </c>
      <c r="BI98" s="12">
        <f t="shared" si="28"/>
        <v>0</v>
      </c>
      <c r="BJ98" s="12">
        <f t="shared" si="29"/>
        <v>0</v>
      </c>
      <c r="BK98" s="12">
        <f t="shared" si="30"/>
        <v>0</v>
      </c>
      <c r="BL98" s="12">
        <f t="shared" si="31"/>
        <v>0</v>
      </c>
      <c r="BM98" s="12">
        <f t="shared" si="32"/>
        <v>0</v>
      </c>
      <c r="BN98" s="12">
        <f t="shared" si="33"/>
        <v>0</v>
      </c>
      <c r="BO98" s="12">
        <f t="shared" si="34"/>
        <v>0</v>
      </c>
      <c r="BP98" s="12">
        <f t="shared" si="35"/>
        <v>0</v>
      </c>
      <c r="BQ98" s="12">
        <f t="shared" si="36"/>
        <v>0</v>
      </c>
      <c r="BR98" s="12">
        <f t="shared" si="37"/>
        <v>0</v>
      </c>
      <c r="BS98" s="12">
        <f t="shared" si="38"/>
        <v>0</v>
      </c>
    </row>
    <row r="99" spans="1:71" s="15" customFormat="1" ht="24" customHeight="1" x14ac:dyDescent="0.2">
      <c r="A99" s="11">
        <f t="shared" si="26"/>
        <v>92</v>
      </c>
      <c r="B99" s="55"/>
      <c r="C99" s="55"/>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H99" s="16">
        <f t="shared" si="27"/>
        <v>0</v>
      </c>
      <c r="BI99" s="16">
        <f t="shared" si="28"/>
        <v>0</v>
      </c>
      <c r="BJ99" s="16">
        <f t="shared" si="29"/>
        <v>0</v>
      </c>
      <c r="BK99" s="16">
        <f t="shared" si="30"/>
        <v>0</v>
      </c>
      <c r="BL99" s="16">
        <f t="shared" si="31"/>
        <v>0</v>
      </c>
      <c r="BM99" s="16">
        <f t="shared" si="32"/>
        <v>0</v>
      </c>
      <c r="BN99" s="16">
        <f t="shared" si="33"/>
        <v>0</v>
      </c>
      <c r="BO99" s="16">
        <f t="shared" si="34"/>
        <v>0</v>
      </c>
      <c r="BP99" s="16">
        <f t="shared" si="35"/>
        <v>0</v>
      </c>
      <c r="BQ99" s="16">
        <f t="shared" si="36"/>
        <v>0</v>
      </c>
      <c r="BR99" s="16">
        <f t="shared" si="37"/>
        <v>0</v>
      </c>
      <c r="BS99" s="16">
        <f t="shared" si="38"/>
        <v>0</v>
      </c>
    </row>
    <row r="100" spans="1:71" ht="24" customHeight="1" x14ac:dyDescent="0.2">
      <c r="A100" s="10">
        <f t="shared" si="26"/>
        <v>93</v>
      </c>
      <c r="B100" s="54"/>
      <c r="C100" s="54"/>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H100" s="12">
        <f t="shared" si="27"/>
        <v>0</v>
      </c>
      <c r="BI100" s="12">
        <f t="shared" si="28"/>
        <v>0</v>
      </c>
      <c r="BJ100" s="12">
        <f t="shared" si="29"/>
        <v>0</v>
      </c>
      <c r="BK100" s="12">
        <f t="shared" si="30"/>
        <v>0</v>
      </c>
      <c r="BL100" s="12">
        <f t="shared" si="31"/>
        <v>0</v>
      </c>
      <c r="BM100" s="12">
        <f t="shared" si="32"/>
        <v>0</v>
      </c>
      <c r="BN100" s="12">
        <f t="shared" si="33"/>
        <v>0</v>
      </c>
      <c r="BO100" s="12">
        <f t="shared" si="34"/>
        <v>0</v>
      </c>
      <c r="BP100" s="12">
        <f t="shared" si="35"/>
        <v>0</v>
      </c>
      <c r="BQ100" s="12">
        <f t="shared" si="36"/>
        <v>0</v>
      </c>
      <c r="BR100" s="12">
        <f t="shared" si="37"/>
        <v>0</v>
      </c>
      <c r="BS100" s="12">
        <f t="shared" si="38"/>
        <v>0</v>
      </c>
    </row>
    <row r="101" spans="1:71" s="15" customFormat="1" ht="24" customHeight="1" x14ac:dyDescent="0.2">
      <c r="A101" s="11">
        <f t="shared" si="26"/>
        <v>94</v>
      </c>
      <c r="B101" s="55"/>
      <c r="C101" s="55"/>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H101" s="16">
        <f t="shared" si="27"/>
        <v>0</v>
      </c>
      <c r="BI101" s="16">
        <f t="shared" si="28"/>
        <v>0</v>
      </c>
      <c r="BJ101" s="16">
        <f t="shared" si="29"/>
        <v>0</v>
      </c>
      <c r="BK101" s="16">
        <f t="shared" si="30"/>
        <v>0</v>
      </c>
      <c r="BL101" s="16">
        <f t="shared" si="31"/>
        <v>0</v>
      </c>
      <c r="BM101" s="16">
        <f t="shared" si="32"/>
        <v>0</v>
      </c>
      <c r="BN101" s="16">
        <f t="shared" si="33"/>
        <v>0</v>
      </c>
      <c r="BO101" s="16">
        <f t="shared" si="34"/>
        <v>0</v>
      </c>
      <c r="BP101" s="16">
        <f t="shared" si="35"/>
        <v>0</v>
      </c>
      <c r="BQ101" s="16">
        <f t="shared" si="36"/>
        <v>0</v>
      </c>
      <c r="BR101" s="16">
        <f t="shared" si="37"/>
        <v>0</v>
      </c>
      <c r="BS101" s="16">
        <f t="shared" si="38"/>
        <v>0</v>
      </c>
    </row>
    <row r="102" spans="1:71" ht="24" customHeight="1" x14ac:dyDescent="0.2">
      <c r="A102" s="10">
        <f t="shared" si="26"/>
        <v>95</v>
      </c>
      <c r="B102" s="54"/>
      <c r="C102" s="54"/>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H102" s="12">
        <f t="shared" si="27"/>
        <v>0</v>
      </c>
      <c r="BI102" s="12">
        <f t="shared" si="28"/>
        <v>0</v>
      </c>
      <c r="BJ102" s="12">
        <f t="shared" si="29"/>
        <v>0</v>
      </c>
      <c r="BK102" s="12">
        <f t="shared" si="30"/>
        <v>0</v>
      </c>
      <c r="BL102" s="12">
        <f t="shared" si="31"/>
        <v>0</v>
      </c>
      <c r="BM102" s="12">
        <f t="shared" si="32"/>
        <v>0</v>
      </c>
      <c r="BN102" s="12">
        <f t="shared" si="33"/>
        <v>0</v>
      </c>
      <c r="BO102" s="12">
        <f t="shared" si="34"/>
        <v>0</v>
      </c>
      <c r="BP102" s="12">
        <f t="shared" si="35"/>
        <v>0</v>
      </c>
      <c r="BQ102" s="12">
        <f t="shared" si="36"/>
        <v>0</v>
      </c>
      <c r="BR102" s="12">
        <f t="shared" si="37"/>
        <v>0</v>
      </c>
      <c r="BS102" s="12">
        <f t="shared" si="38"/>
        <v>0</v>
      </c>
    </row>
    <row r="103" spans="1:71" s="15" customFormat="1" ht="24" customHeight="1" x14ac:dyDescent="0.2">
      <c r="A103" s="11">
        <f t="shared" si="26"/>
        <v>96</v>
      </c>
      <c r="B103" s="55"/>
      <c r="C103" s="55"/>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H103" s="16">
        <f t="shared" si="27"/>
        <v>0</v>
      </c>
      <c r="BI103" s="16">
        <f t="shared" si="28"/>
        <v>0</v>
      </c>
      <c r="BJ103" s="16">
        <f t="shared" si="29"/>
        <v>0</v>
      </c>
      <c r="BK103" s="16">
        <f t="shared" si="30"/>
        <v>0</v>
      </c>
      <c r="BL103" s="16">
        <f t="shared" si="31"/>
        <v>0</v>
      </c>
      <c r="BM103" s="16">
        <f t="shared" si="32"/>
        <v>0</v>
      </c>
      <c r="BN103" s="16">
        <f t="shared" si="33"/>
        <v>0</v>
      </c>
      <c r="BO103" s="16">
        <f t="shared" si="34"/>
        <v>0</v>
      </c>
      <c r="BP103" s="16">
        <f t="shared" si="35"/>
        <v>0</v>
      </c>
      <c r="BQ103" s="16">
        <f t="shared" si="36"/>
        <v>0</v>
      </c>
      <c r="BR103" s="16">
        <f t="shared" si="37"/>
        <v>0</v>
      </c>
      <c r="BS103" s="16">
        <f t="shared" si="38"/>
        <v>0</v>
      </c>
    </row>
    <row r="104" spans="1:71" ht="24" customHeight="1" x14ac:dyDescent="0.2">
      <c r="A104" s="10">
        <f t="shared" si="26"/>
        <v>97</v>
      </c>
      <c r="B104" s="54"/>
      <c r="C104" s="54"/>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H104" s="12">
        <f t="shared" si="27"/>
        <v>0</v>
      </c>
      <c r="BI104" s="12">
        <f t="shared" si="28"/>
        <v>0</v>
      </c>
      <c r="BJ104" s="12">
        <f t="shared" si="29"/>
        <v>0</v>
      </c>
      <c r="BK104" s="12">
        <f t="shared" si="30"/>
        <v>0</v>
      </c>
      <c r="BL104" s="12">
        <f t="shared" si="31"/>
        <v>0</v>
      </c>
      <c r="BM104" s="12">
        <f t="shared" si="32"/>
        <v>0</v>
      </c>
      <c r="BN104" s="12">
        <f t="shared" si="33"/>
        <v>0</v>
      </c>
      <c r="BO104" s="12">
        <f t="shared" si="34"/>
        <v>0</v>
      </c>
      <c r="BP104" s="12">
        <f t="shared" si="35"/>
        <v>0</v>
      </c>
      <c r="BQ104" s="12">
        <f t="shared" si="36"/>
        <v>0</v>
      </c>
      <c r="BR104" s="12">
        <f t="shared" si="37"/>
        <v>0</v>
      </c>
      <c r="BS104" s="12">
        <f t="shared" si="38"/>
        <v>0</v>
      </c>
    </row>
    <row r="105" spans="1:71" s="15" customFormat="1" ht="24" customHeight="1" x14ac:dyDescent="0.2">
      <c r="A105" s="11">
        <f t="shared" si="26"/>
        <v>98</v>
      </c>
      <c r="B105" s="55"/>
      <c r="C105" s="55"/>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H105" s="16">
        <f t="shared" si="27"/>
        <v>0</v>
      </c>
      <c r="BI105" s="16">
        <f t="shared" si="28"/>
        <v>0</v>
      </c>
      <c r="BJ105" s="16">
        <f t="shared" si="29"/>
        <v>0</v>
      </c>
      <c r="BK105" s="16">
        <f t="shared" si="30"/>
        <v>0</v>
      </c>
      <c r="BL105" s="16">
        <f t="shared" si="31"/>
        <v>0</v>
      </c>
      <c r="BM105" s="16">
        <f t="shared" si="32"/>
        <v>0</v>
      </c>
      <c r="BN105" s="16">
        <f t="shared" si="33"/>
        <v>0</v>
      </c>
      <c r="BO105" s="16">
        <f t="shared" si="34"/>
        <v>0</v>
      </c>
      <c r="BP105" s="16">
        <f t="shared" si="35"/>
        <v>0</v>
      </c>
      <c r="BQ105" s="16">
        <f t="shared" si="36"/>
        <v>0</v>
      </c>
      <c r="BR105" s="16">
        <f t="shared" si="37"/>
        <v>0</v>
      </c>
      <c r="BS105" s="16">
        <f t="shared" si="38"/>
        <v>0</v>
      </c>
    </row>
    <row r="106" spans="1:71" ht="24" customHeight="1" x14ac:dyDescent="0.2">
      <c r="A106" s="10">
        <f t="shared" si="26"/>
        <v>99</v>
      </c>
      <c r="B106" s="54"/>
      <c r="C106" s="54"/>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H106" s="12">
        <f t="shared" si="27"/>
        <v>0</v>
      </c>
      <c r="BI106" s="12">
        <f t="shared" si="28"/>
        <v>0</v>
      </c>
      <c r="BJ106" s="12">
        <f t="shared" si="29"/>
        <v>0</v>
      </c>
      <c r="BK106" s="12">
        <f t="shared" si="30"/>
        <v>0</v>
      </c>
      <c r="BL106" s="12">
        <f t="shared" si="31"/>
        <v>0</v>
      </c>
      <c r="BM106" s="12">
        <f t="shared" si="32"/>
        <v>0</v>
      </c>
      <c r="BN106" s="12">
        <f t="shared" si="33"/>
        <v>0</v>
      </c>
      <c r="BO106" s="12">
        <f t="shared" si="34"/>
        <v>0</v>
      </c>
      <c r="BP106" s="12">
        <f t="shared" si="35"/>
        <v>0</v>
      </c>
      <c r="BQ106" s="12">
        <f t="shared" si="36"/>
        <v>0</v>
      </c>
      <c r="BR106" s="12">
        <f t="shared" si="37"/>
        <v>0</v>
      </c>
      <c r="BS106" s="12">
        <f t="shared" si="38"/>
        <v>0</v>
      </c>
    </row>
    <row r="107" spans="1:71" s="15" customFormat="1" ht="24" customHeight="1" x14ac:dyDescent="0.2">
      <c r="A107" s="11">
        <f t="shared" si="26"/>
        <v>100</v>
      </c>
      <c r="B107" s="55"/>
      <c r="C107" s="55"/>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H107" s="16">
        <f t="shared" si="27"/>
        <v>0</v>
      </c>
      <c r="BI107" s="16">
        <f t="shared" si="28"/>
        <v>0</v>
      </c>
      <c r="BJ107" s="16">
        <f t="shared" si="29"/>
        <v>0</v>
      </c>
      <c r="BK107" s="16">
        <f t="shared" si="30"/>
        <v>0</v>
      </c>
      <c r="BL107" s="16">
        <f t="shared" si="31"/>
        <v>0</v>
      </c>
      <c r="BM107" s="16">
        <f t="shared" si="32"/>
        <v>0</v>
      </c>
      <c r="BN107" s="16">
        <f t="shared" si="33"/>
        <v>0</v>
      </c>
      <c r="BO107" s="16">
        <f t="shared" si="34"/>
        <v>0</v>
      </c>
      <c r="BP107" s="16">
        <f t="shared" si="35"/>
        <v>0</v>
      </c>
      <c r="BQ107" s="16">
        <f t="shared" si="36"/>
        <v>0</v>
      </c>
      <c r="BR107" s="16">
        <f t="shared" si="37"/>
        <v>0</v>
      </c>
      <c r="BS107" s="16">
        <f t="shared" si="38"/>
        <v>0</v>
      </c>
    </row>
    <row r="108" spans="1:71" ht="24" customHeight="1" x14ac:dyDescent="0.2">
      <c r="A108" s="10">
        <f t="shared" si="26"/>
        <v>101</v>
      </c>
      <c r="B108" s="54"/>
      <c r="C108" s="54"/>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H108" s="12">
        <f t="shared" si="27"/>
        <v>0</v>
      </c>
      <c r="BI108" s="12">
        <f t="shared" si="28"/>
        <v>0</v>
      </c>
      <c r="BJ108" s="12">
        <f t="shared" si="29"/>
        <v>0</v>
      </c>
      <c r="BK108" s="12">
        <f t="shared" si="30"/>
        <v>0</v>
      </c>
      <c r="BL108" s="12">
        <f t="shared" si="31"/>
        <v>0</v>
      </c>
      <c r="BM108" s="12">
        <f t="shared" si="32"/>
        <v>0</v>
      </c>
      <c r="BN108" s="12">
        <f t="shared" si="33"/>
        <v>0</v>
      </c>
      <c r="BO108" s="12">
        <f t="shared" si="34"/>
        <v>0</v>
      </c>
      <c r="BP108" s="12">
        <f t="shared" si="35"/>
        <v>0</v>
      </c>
      <c r="BQ108" s="12">
        <f t="shared" si="36"/>
        <v>0</v>
      </c>
      <c r="BR108" s="12">
        <f t="shared" si="37"/>
        <v>0</v>
      </c>
      <c r="BS108" s="12">
        <f t="shared" si="38"/>
        <v>0</v>
      </c>
    </row>
    <row r="109" spans="1:71" s="15" customFormat="1" ht="24" customHeight="1" x14ac:dyDescent="0.2">
      <c r="A109" s="11">
        <f t="shared" si="26"/>
        <v>102</v>
      </c>
      <c r="B109" s="55"/>
      <c r="C109" s="55"/>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H109" s="16">
        <f t="shared" si="27"/>
        <v>0</v>
      </c>
      <c r="BI109" s="16">
        <f t="shared" si="28"/>
        <v>0</v>
      </c>
      <c r="BJ109" s="16">
        <f t="shared" si="29"/>
        <v>0</v>
      </c>
      <c r="BK109" s="16">
        <f t="shared" si="30"/>
        <v>0</v>
      </c>
      <c r="BL109" s="16">
        <f t="shared" si="31"/>
        <v>0</v>
      </c>
      <c r="BM109" s="16">
        <f t="shared" si="32"/>
        <v>0</v>
      </c>
      <c r="BN109" s="16">
        <f t="shared" si="33"/>
        <v>0</v>
      </c>
      <c r="BO109" s="16">
        <f t="shared" si="34"/>
        <v>0</v>
      </c>
      <c r="BP109" s="16">
        <f t="shared" si="35"/>
        <v>0</v>
      </c>
      <c r="BQ109" s="16">
        <f t="shared" si="36"/>
        <v>0</v>
      </c>
      <c r="BR109" s="16">
        <f t="shared" si="37"/>
        <v>0</v>
      </c>
      <c r="BS109" s="16">
        <f t="shared" si="38"/>
        <v>0</v>
      </c>
    </row>
    <row r="110" spans="1:71" ht="24" customHeight="1" x14ac:dyDescent="0.2">
      <c r="A110" s="10">
        <f t="shared" si="26"/>
        <v>103</v>
      </c>
      <c r="B110" s="54"/>
      <c r="C110" s="54"/>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H110" s="12">
        <f t="shared" si="27"/>
        <v>0</v>
      </c>
      <c r="BI110" s="12">
        <f t="shared" si="28"/>
        <v>0</v>
      </c>
      <c r="BJ110" s="12">
        <f t="shared" si="29"/>
        <v>0</v>
      </c>
      <c r="BK110" s="12">
        <f t="shared" si="30"/>
        <v>0</v>
      </c>
      <c r="BL110" s="12">
        <f t="shared" si="31"/>
        <v>0</v>
      </c>
      <c r="BM110" s="12">
        <f t="shared" si="32"/>
        <v>0</v>
      </c>
      <c r="BN110" s="12">
        <f t="shared" si="33"/>
        <v>0</v>
      </c>
      <c r="BO110" s="12">
        <f t="shared" si="34"/>
        <v>0</v>
      </c>
      <c r="BP110" s="12">
        <f t="shared" si="35"/>
        <v>0</v>
      </c>
      <c r="BQ110" s="12">
        <f t="shared" si="36"/>
        <v>0</v>
      </c>
      <c r="BR110" s="12">
        <f t="shared" si="37"/>
        <v>0</v>
      </c>
      <c r="BS110" s="12">
        <f t="shared" si="38"/>
        <v>0</v>
      </c>
    </row>
    <row r="111" spans="1:71" s="15" customFormat="1" ht="24" customHeight="1" x14ac:dyDescent="0.2">
      <c r="A111" s="11">
        <f t="shared" si="26"/>
        <v>104</v>
      </c>
      <c r="B111" s="55"/>
      <c r="C111" s="55"/>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H111" s="16">
        <f t="shared" si="27"/>
        <v>0</v>
      </c>
      <c r="BI111" s="16">
        <f t="shared" si="28"/>
        <v>0</v>
      </c>
      <c r="BJ111" s="16">
        <f t="shared" si="29"/>
        <v>0</v>
      </c>
      <c r="BK111" s="16">
        <f t="shared" si="30"/>
        <v>0</v>
      </c>
      <c r="BL111" s="16">
        <f t="shared" si="31"/>
        <v>0</v>
      </c>
      <c r="BM111" s="16">
        <f t="shared" si="32"/>
        <v>0</v>
      </c>
      <c r="BN111" s="16">
        <f t="shared" si="33"/>
        <v>0</v>
      </c>
      <c r="BO111" s="16">
        <f t="shared" si="34"/>
        <v>0</v>
      </c>
      <c r="BP111" s="16">
        <f t="shared" si="35"/>
        <v>0</v>
      </c>
      <c r="BQ111" s="16">
        <f t="shared" si="36"/>
        <v>0</v>
      </c>
      <c r="BR111" s="16">
        <f t="shared" si="37"/>
        <v>0</v>
      </c>
      <c r="BS111" s="16">
        <f t="shared" si="38"/>
        <v>0</v>
      </c>
    </row>
    <row r="112" spans="1:71" ht="24" customHeight="1" x14ac:dyDescent="0.2">
      <c r="A112" s="10">
        <f t="shared" si="26"/>
        <v>105</v>
      </c>
      <c r="B112" s="54"/>
      <c r="C112" s="54"/>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H112" s="12">
        <f t="shared" si="27"/>
        <v>0</v>
      </c>
      <c r="BI112" s="12">
        <f t="shared" si="28"/>
        <v>0</v>
      </c>
      <c r="BJ112" s="12">
        <f t="shared" si="29"/>
        <v>0</v>
      </c>
      <c r="BK112" s="12">
        <f t="shared" si="30"/>
        <v>0</v>
      </c>
      <c r="BL112" s="12">
        <f t="shared" si="31"/>
        <v>0</v>
      </c>
      <c r="BM112" s="12">
        <f t="shared" si="32"/>
        <v>0</v>
      </c>
      <c r="BN112" s="12">
        <f t="shared" si="33"/>
        <v>0</v>
      </c>
      <c r="BO112" s="12">
        <f t="shared" si="34"/>
        <v>0</v>
      </c>
      <c r="BP112" s="12">
        <f t="shared" si="35"/>
        <v>0</v>
      </c>
      <c r="BQ112" s="12">
        <f t="shared" si="36"/>
        <v>0</v>
      </c>
      <c r="BR112" s="12">
        <f t="shared" si="37"/>
        <v>0</v>
      </c>
      <c r="BS112" s="12">
        <f t="shared" si="38"/>
        <v>0</v>
      </c>
    </row>
    <row r="113" spans="1:71" s="15" customFormat="1" ht="24" customHeight="1" x14ac:dyDescent="0.2">
      <c r="A113" s="11">
        <f t="shared" si="26"/>
        <v>106</v>
      </c>
      <c r="B113" s="55"/>
      <c r="C113" s="55"/>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H113" s="16">
        <f t="shared" si="27"/>
        <v>0</v>
      </c>
      <c r="BI113" s="16">
        <f t="shared" si="28"/>
        <v>0</v>
      </c>
      <c r="BJ113" s="16">
        <f t="shared" si="29"/>
        <v>0</v>
      </c>
      <c r="BK113" s="16">
        <f t="shared" si="30"/>
        <v>0</v>
      </c>
      <c r="BL113" s="16">
        <f t="shared" si="31"/>
        <v>0</v>
      </c>
      <c r="BM113" s="16">
        <f t="shared" si="32"/>
        <v>0</v>
      </c>
      <c r="BN113" s="16">
        <f t="shared" si="33"/>
        <v>0</v>
      </c>
      <c r="BO113" s="16">
        <f t="shared" si="34"/>
        <v>0</v>
      </c>
      <c r="BP113" s="16">
        <f t="shared" si="35"/>
        <v>0</v>
      </c>
      <c r="BQ113" s="16">
        <f t="shared" si="36"/>
        <v>0</v>
      </c>
      <c r="BR113" s="16">
        <f t="shared" si="37"/>
        <v>0</v>
      </c>
      <c r="BS113" s="16">
        <f t="shared" si="38"/>
        <v>0</v>
      </c>
    </row>
    <row r="114" spans="1:71" ht="24" customHeight="1" x14ac:dyDescent="0.2">
      <c r="A114" s="10">
        <f t="shared" si="26"/>
        <v>107</v>
      </c>
      <c r="B114" s="54"/>
      <c r="C114" s="54"/>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H114" s="12">
        <f t="shared" si="27"/>
        <v>0</v>
      </c>
      <c r="BI114" s="12">
        <f t="shared" si="28"/>
        <v>0</v>
      </c>
      <c r="BJ114" s="12">
        <f t="shared" si="29"/>
        <v>0</v>
      </c>
      <c r="BK114" s="12">
        <f t="shared" si="30"/>
        <v>0</v>
      </c>
      <c r="BL114" s="12">
        <f t="shared" si="31"/>
        <v>0</v>
      </c>
      <c r="BM114" s="12">
        <f t="shared" si="32"/>
        <v>0</v>
      </c>
      <c r="BN114" s="12">
        <f t="shared" si="33"/>
        <v>0</v>
      </c>
      <c r="BO114" s="12">
        <f t="shared" si="34"/>
        <v>0</v>
      </c>
      <c r="BP114" s="12">
        <f t="shared" si="35"/>
        <v>0</v>
      </c>
      <c r="BQ114" s="12">
        <f t="shared" si="36"/>
        <v>0</v>
      </c>
      <c r="BR114" s="12">
        <f t="shared" si="37"/>
        <v>0</v>
      </c>
      <c r="BS114" s="12">
        <f t="shared" si="38"/>
        <v>0</v>
      </c>
    </row>
    <row r="115" spans="1:71" s="15" customFormat="1" ht="24" customHeight="1" x14ac:dyDescent="0.2">
      <c r="A115" s="11">
        <f t="shared" si="26"/>
        <v>108</v>
      </c>
      <c r="B115" s="55"/>
      <c r="C115" s="55"/>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H115" s="16">
        <f t="shared" si="27"/>
        <v>0</v>
      </c>
      <c r="BI115" s="16">
        <f t="shared" si="28"/>
        <v>0</v>
      </c>
      <c r="BJ115" s="16">
        <f t="shared" si="29"/>
        <v>0</v>
      </c>
      <c r="BK115" s="16">
        <f t="shared" si="30"/>
        <v>0</v>
      </c>
      <c r="BL115" s="16">
        <f t="shared" si="31"/>
        <v>0</v>
      </c>
      <c r="BM115" s="16">
        <f t="shared" si="32"/>
        <v>0</v>
      </c>
      <c r="BN115" s="16">
        <f t="shared" si="33"/>
        <v>0</v>
      </c>
      <c r="BO115" s="16">
        <f t="shared" si="34"/>
        <v>0</v>
      </c>
      <c r="BP115" s="16">
        <f t="shared" si="35"/>
        <v>0</v>
      </c>
      <c r="BQ115" s="16">
        <f t="shared" si="36"/>
        <v>0</v>
      </c>
      <c r="BR115" s="16">
        <f t="shared" si="37"/>
        <v>0</v>
      </c>
      <c r="BS115" s="16">
        <f t="shared" si="38"/>
        <v>0</v>
      </c>
    </row>
    <row r="116" spans="1:71" ht="24" customHeight="1" x14ac:dyDescent="0.2">
      <c r="A116" s="10">
        <f t="shared" si="26"/>
        <v>109</v>
      </c>
      <c r="B116" s="54"/>
      <c r="C116" s="54"/>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H116" s="12">
        <f t="shared" si="27"/>
        <v>0</v>
      </c>
      <c r="BI116" s="12">
        <f t="shared" si="28"/>
        <v>0</v>
      </c>
      <c r="BJ116" s="12">
        <f t="shared" si="29"/>
        <v>0</v>
      </c>
      <c r="BK116" s="12">
        <f t="shared" si="30"/>
        <v>0</v>
      </c>
      <c r="BL116" s="12">
        <f t="shared" si="31"/>
        <v>0</v>
      </c>
      <c r="BM116" s="12">
        <f t="shared" si="32"/>
        <v>0</v>
      </c>
      <c r="BN116" s="12">
        <f t="shared" si="33"/>
        <v>0</v>
      </c>
      <c r="BO116" s="12">
        <f t="shared" si="34"/>
        <v>0</v>
      </c>
      <c r="BP116" s="12">
        <f t="shared" si="35"/>
        <v>0</v>
      </c>
      <c r="BQ116" s="12">
        <f t="shared" si="36"/>
        <v>0</v>
      </c>
      <c r="BR116" s="12">
        <f t="shared" si="37"/>
        <v>0</v>
      </c>
      <c r="BS116" s="12">
        <f t="shared" si="38"/>
        <v>0</v>
      </c>
    </row>
    <row r="117" spans="1:71" s="15" customFormat="1" ht="24" customHeight="1" x14ac:dyDescent="0.2">
      <c r="A117" s="11">
        <f t="shared" si="26"/>
        <v>110</v>
      </c>
      <c r="B117" s="55"/>
      <c r="C117" s="55"/>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H117" s="16">
        <f t="shared" si="27"/>
        <v>0</v>
      </c>
      <c r="BI117" s="16">
        <f t="shared" si="28"/>
        <v>0</v>
      </c>
      <c r="BJ117" s="16">
        <f t="shared" si="29"/>
        <v>0</v>
      </c>
      <c r="BK117" s="16">
        <f t="shared" si="30"/>
        <v>0</v>
      </c>
      <c r="BL117" s="16">
        <f t="shared" si="31"/>
        <v>0</v>
      </c>
      <c r="BM117" s="16">
        <f t="shared" si="32"/>
        <v>0</v>
      </c>
      <c r="BN117" s="16">
        <f t="shared" si="33"/>
        <v>0</v>
      </c>
      <c r="BO117" s="16">
        <f t="shared" si="34"/>
        <v>0</v>
      </c>
      <c r="BP117" s="16">
        <f t="shared" si="35"/>
        <v>0</v>
      </c>
      <c r="BQ117" s="16">
        <f t="shared" si="36"/>
        <v>0</v>
      </c>
      <c r="BR117" s="16">
        <f t="shared" si="37"/>
        <v>0</v>
      </c>
      <c r="BS117" s="16">
        <f t="shared" si="38"/>
        <v>0</v>
      </c>
    </row>
    <row r="118" spans="1:71" ht="24" customHeight="1" x14ac:dyDescent="0.2">
      <c r="A118" s="10">
        <f t="shared" si="26"/>
        <v>111</v>
      </c>
      <c r="B118" s="54"/>
      <c r="C118" s="54"/>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H118" s="12">
        <f t="shared" si="27"/>
        <v>0</v>
      </c>
      <c r="BI118" s="12">
        <f t="shared" si="28"/>
        <v>0</v>
      </c>
      <c r="BJ118" s="12">
        <f t="shared" si="29"/>
        <v>0</v>
      </c>
      <c r="BK118" s="12">
        <f t="shared" si="30"/>
        <v>0</v>
      </c>
      <c r="BL118" s="12">
        <f t="shared" si="31"/>
        <v>0</v>
      </c>
      <c r="BM118" s="12">
        <f t="shared" si="32"/>
        <v>0</v>
      </c>
      <c r="BN118" s="12">
        <f t="shared" si="33"/>
        <v>0</v>
      </c>
      <c r="BO118" s="12">
        <f t="shared" si="34"/>
        <v>0</v>
      </c>
      <c r="BP118" s="12">
        <f t="shared" si="35"/>
        <v>0</v>
      </c>
      <c r="BQ118" s="12">
        <f t="shared" si="36"/>
        <v>0</v>
      </c>
      <c r="BR118" s="12">
        <f t="shared" si="37"/>
        <v>0</v>
      </c>
      <c r="BS118" s="12">
        <f t="shared" si="38"/>
        <v>0</v>
      </c>
    </row>
    <row r="119" spans="1:71" s="15" customFormat="1" ht="24" customHeight="1" x14ac:dyDescent="0.2">
      <c r="A119" s="11">
        <f t="shared" si="26"/>
        <v>112</v>
      </c>
      <c r="B119" s="55"/>
      <c r="C119" s="55"/>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H119" s="16">
        <f t="shared" si="27"/>
        <v>0</v>
      </c>
      <c r="BI119" s="16">
        <f t="shared" si="28"/>
        <v>0</v>
      </c>
      <c r="BJ119" s="16">
        <f t="shared" si="29"/>
        <v>0</v>
      </c>
      <c r="BK119" s="16">
        <f t="shared" si="30"/>
        <v>0</v>
      </c>
      <c r="BL119" s="16">
        <f t="shared" si="31"/>
        <v>0</v>
      </c>
      <c r="BM119" s="16">
        <f t="shared" si="32"/>
        <v>0</v>
      </c>
      <c r="BN119" s="16">
        <f t="shared" si="33"/>
        <v>0</v>
      </c>
      <c r="BO119" s="16">
        <f t="shared" si="34"/>
        <v>0</v>
      </c>
      <c r="BP119" s="16">
        <f t="shared" si="35"/>
        <v>0</v>
      </c>
      <c r="BQ119" s="16">
        <f t="shared" si="36"/>
        <v>0</v>
      </c>
      <c r="BR119" s="16">
        <f t="shared" si="37"/>
        <v>0</v>
      </c>
      <c r="BS119" s="16">
        <f t="shared" si="38"/>
        <v>0</v>
      </c>
    </row>
    <row r="120" spans="1:71" ht="24" customHeight="1" x14ac:dyDescent="0.2">
      <c r="A120" s="10">
        <f t="shared" si="26"/>
        <v>113</v>
      </c>
      <c r="B120" s="54"/>
      <c r="C120" s="54"/>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H120" s="12">
        <f t="shared" si="27"/>
        <v>0</v>
      </c>
      <c r="BI120" s="12">
        <f t="shared" si="28"/>
        <v>0</v>
      </c>
      <c r="BJ120" s="12">
        <f t="shared" si="29"/>
        <v>0</v>
      </c>
      <c r="BK120" s="12">
        <f t="shared" si="30"/>
        <v>0</v>
      </c>
      <c r="BL120" s="12">
        <f t="shared" si="31"/>
        <v>0</v>
      </c>
      <c r="BM120" s="12">
        <f t="shared" si="32"/>
        <v>0</v>
      </c>
      <c r="BN120" s="12">
        <f t="shared" si="33"/>
        <v>0</v>
      </c>
      <c r="BO120" s="12">
        <f t="shared" si="34"/>
        <v>0</v>
      </c>
      <c r="BP120" s="12">
        <f t="shared" si="35"/>
        <v>0</v>
      </c>
      <c r="BQ120" s="12">
        <f t="shared" si="36"/>
        <v>0</v>
      </c>
      <c r="BR120" s="12">
        <f t="shared" si="37"/>
        <v>0</v>
      </c>
      <c r="BS120" s="12">
        <f t="shared" si="38"/>
        <v>0</v>
      </c>
    </row>
    <row r="121" spans="1:71" s="15" customFormat="1" ht="24" customHeight="1" x14ac:dyDescent="0.2">
      <c r="A121" s="11">
        <f t="shared" si="26"/>
        <v>114</v>
      </c>
      <c r="B121" s="55"/>
      <c r="C121" s="55"/>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H121" s="16">
        <f t="shared" si="27"/>
        <v>0</v>
      </c>
      <c r="BI121" s="16">
        <f t="shared" si="28"/>
        <v>0</v>
      </c>
      <c r="BJ121" s="16">
        <f t="shared" si="29"/>
        <v>0</v>
      </c>
      <c r="BK121" s="16">
        <f t="shared" si="30"/>
        <v>0</v>
      </c>
      <c r="BL121" s="16">
        <f t="shared" si="31"/>
        <v>0</v>
      </c>
      <c r="BM121" s="16">
        <f t="shared" si="32"/>
        <v>0</v>
      </c>
      <c r="BN121" s="16">
        <f t="shared" si="33"/>
        <v>0</v>
      </c>
      <c r="BO121" s="16">
        <f t="shared" si="34"/>
        <v>0</v>
      </c>
      <c r="BP121" s="16">
        <f t="shared" si="35"/>
        <v>0</v>
      </c>
      <c r="BQ121" s="16">
        <f t="shared" si="36"/>
        <v>0</v>
      </c>
      <c r="BR121" s="16">
        <f t="shared" si="37"/>
        <v>0</v>
      </c>
      <c r="BS121" s="16">
        <f t="shared" si="38"/>
        <v>0</v>
      </c>
    </row>
    <row r="122" spans="1:71" ht="24" customHeight="1" x14ac:dyDescent="0.2">
      <c r="A122" s="10">
        <f t="shared" si="26"/>
        <v>115</v>
      </c>
      <c r="B122" s="54"/>
      <c r="C122" s="54"/>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H122" s="12">
        <f t="shared" si="27"/>
        <v>0</v>
      </c>
      <c r="BI122" s="12">
        <f t="shared" si="28"/>
        <v>0</v>
      </c>
      <c r="BJ122" s="12">
        <f t="shared" si="29"/>
        <v>0</v>
      </c>
      <c r="BK122" s="12">
        <f t="shared" si="30"/>
        <v>0</v>
      </c>
      <c r="BL122" s="12">
        <f t="shared" si="31"/>
        <v>0</v>
      </c>
      <c r="BM122" s="12">
        <f t="shared" si="32"/>
        <v>0</v>
      </c>
      <c r="BN122" s="12">
        <f t="shared" si="33"/>
        <v>0</v>
      </c>
      <c r="BO122" s="12">
        <f t="shared" si="34"/>
        <v>0</v>
      </c>
      <c r="BP122" s="12">
        <f t="shared" si="35"/>
        <v>0</v>
      </c>
      <c r="BQ122" s="12">
        <f t="shared" si="36"/>
        <v>0</v>
      </c>
      <c r="BR122" s="12">
        <f t="shared" si="37"/>
        <v>0</v>
      </c>
      <c r="BS122" s="12">
        <f t="shared" si="38"/>
        <v>0</v>
      </c>
    </row>
    <row r="123" spans="1:71" s="15" customFormat="1" ht="24" customHeight="1" x14ac:dyDescent="0.2">
      <c r="A123" s="11">
        <f t="shared" si="26"/>
        <v>116</v>
      </c>
      <c r="B123" s="55"/>
      <c r="C123" s="55"/>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H123" s="16">
        <f t="shared" si="27"/>
        <v>0</v>
      </c>
      <c r="BI123" s="16">
        <f t="shared" si="28"/>
        <v>0</v>
      </c>
      <c r="BJ123" s="16">
        <f t="shared" si="29"/>
        <v>0</v>
      </c>
      <c r="BK123" s="16">
        <f t="shared" si="30"/>
        <v>0</v>
      </c>
      <c r="BL123" s="16">
        <f t="shared" si="31"/>
        <v>0</v>
      </c>
      <c r="BM123" s="16">
        <f t="shared" si="32"/>
        <v>0</v>
      </c>
      <c r="BN123" s="16">
        <f t="shared" si="33"/>
        <v>0</v>
      </c>
      <c r="BO123" s="16">
        <f t="shared" si="34"/>
        <v>0</v>
      </c>
      <c r="BP123" s="16">
        <f t="shared" si="35"/>
        <v>0</v>
      </c>
      <c r="BQ123" s="16">
        <f t="shared" si="36"/>
        <v>0</v>
      </c>
      <c r="BR123" s="16">
        <f t="shared" si="37"/>
        <v>0</v>
      </c>
      <c r="BS123" s="16">
        <f t="shared" si="38"/>
        <v>0</v>
      </c>
    </row>
    <row r="124" spans="1:71" ht="24" customHeight="1" x14ac:dyDescent="0.2">
      <c r="A124" s="10">
        <f t="shared" si="26"/>
        <v>117</v>
      </c>
      <c r="B124" s="54"/>
      <c r="C124" s="54"/>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H124" s="12">
        <f t="shared" si="27"/>
        <v>0</v>
      </c>
      <c r="BI124" s="12">
        <f t="shared" si="28"/>
        <v>0</v>
      </c>
      <c r="BJ124" s="12">
        <f t="shared" si="29"/>
        <v>0</v>
      </c>
      <c r="BK124" s="12">
        <f t="shared" si="30"/>
        <v>0</v>
      </c>
      <c r="BL124" s="12">
        <f t="shared" si="31"/>
        <v>0</v>
      </c>
      <c r="BM124" s="12">
        <f t="shared" si="32"/>
        <v>0</v>
      </c>
      <c r="BN124" s="12">
        <f t="shared" si="33"/>
        <v>0</v>
      </c>
      <c r="BO124" s="12">
        <f t="shared" si="34"/>
        <v>0</v>
      </c>
      <c r="BP124" s="12">
        <f t="shared" si="35"/>
        <v>0</v>
      </c>
      <c r="BQ124" s="12">
        <f t="shared" si="36"/>
        <v>0</v>
      </c>
      <c r="BR124" s="12">
        <f t="shared" si="37"/>
        <v>0</v>
      </c>
      <c r="BS124" s="12">
        <f t="shared" si="38"/>
        <v>0</v>
      </c>
    </row>
    <row r="125" spans="1:71" s="15" customFormat="1" ht="24" customHeight="1" x14ac:dyDescent="0.2">
      <c r="A125" s="11">
        <f t="shared" si="26"/>
        <v>118</v>
      </c>
      <c r="B125" s="55"/>
      <c r="C125" s="55"/>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H125" s="16">
        <f t="shared" si="27"/>
        <v>0</v>
      </c>
      <c r="BI125" s="16">
        <f t="shared" si="28"/>
        <v>0</v>
      </c>
      <c r="BJ125" s="16">
        <f t="shared" si="29"/>
        <v>0</v>
      </c>
      <c r="BK125" s="16">
        <f t="shared" si="30"/>
        <v>0</v>
      </c>
      <c r="BL125" s="16">
        <f t="shared" si="31"/>
        <v>0</v>
      </c>
      <c r="BM125" s="16">
        <f t="shared" si="32"/>
        <v>0</v>
      </c>
      <c r="BN125" s="16">
        <f t="shared" si="33"/>
        <v>0</v>
      </c>
      <c r="BO125" s="16">
        <f t="shared" si="34"/>
        <v>0</v>
      </c>
      <c r="BP125" s="16">
        <f t="shared" si="35"/>
        <v>0</v>
      </c>
      <c r="BQ125" s="16">
        <f t="shared" si="36"/>
        <v>0</v>
      </c>
      <c r="BR125" s="16">
        <f t="shared" si="37"/>
        <v>0</v>
      </c>
      <c r="BS125" s="16">
        <f t="shared" si="38"/>
        <v>0</v>
      </c>
    </row>
    <row r="126" spans="1:71" ht="24" customHeight="1" x14ac:dyDescent="0.2">
      <c r="A126" s="10">
        <f t="shared" si="26"/>
        <v>119</v>
      </c>
      <c r="B126" s="54"/>
      <c r="C126" s="54"/>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H126" s="12">
        <f t="shared" si="27"/>
        <v>0</v>
      </c>
      <c r="BI126" s="12">
        <f t="shared" si="28"/>
        <v>0</v>
      </c>
      <c r="BJ126" s="12">
        <f t="shared" si="29"/>
        <v>0</v>
      </c>
      <c r="BK126" s="12">
        <f t="shared" si="30"/>
        <v>0</v>
      </c>
      <c r="BL126" s="12">
        <f t="shared" si="31"/>
        <v>0</v>
      </c>
      <c r="BM126" s="12">
        <f t="shared" si="32"/>
        <v>0</v>
      </c>
      <c r="BN126" s="12">
        <f t="shared" si="33"/>
        <v>0</v>
      </c>
      <c r="BO126" s="12">
        <f t="shared" si="34"/>
        <v>0</v>
      </c>
      <c r="BP126" s="12">
        <f t="shared" si="35"/>
        <v>0</v>
      </c>
      <c r="BQ126" s="12">
        <f t="shared" si="36"/>
        <v>0</v>
      </c>
      <c r="BR126" s="12">
        <f t="shared" si="37"/>
        <v>0</v>
      </c>
      <c r="BS126" s="12">
        <f t="shared" si="38"/>
        <v>0</v>
      </c>
    </row>
    <row r="127" spans="1:71" s="15" customFormat="1" ht="24" customHeight="1" x14ac:dyDescent="0.2">
      <c r="A127" s="11">
        <f t="shared" si="26"/>
        <v>120</v>
      </c>
      <c r="B127" s="55"/>
      <c r="C127" s="55"/>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H127" s="16">
        <f t="shared" si="27"/>
        <v>0</v>
      </c>
      <c r="BI127" s="16">
        <f t="shared" si="28"/>
        <v>0</v>
      </c>
      <c r="BJ127" s="16">
        <f t="shared" si="29"/>
        <v>0</v>
      </c>
      <c r="BK127" s="16">
        <f t="shared" si="30"/>
        <v>0</v>
      </c>
      <c r="BL127" s="16">
        <f t="shared" si="31"/>
        <v>0</v>
      </c>
      <c r="BM127" s="16">
        <f t="shared" si="32"/>
        <v>0</v>
      </c>
      <c r="BN127" s="16">
        <f t="shared" si="33"/>
        <v>0</v>
      </c>
      <c r="BO127" s="16">
        <f t="shared" si="34"/>
        <v>0</v>
      </c>
      <c r="BP127" s="16">
        <f t="shared" si="35"/>
        <v>0</v>
      </c>
      <c r="BQ127" s="16">
        <f t="shared" si="36"/>
        <v>0</v>
      </c>
      <c r="BR127" s="16">
        <f t="shared" si="37"/>
        <v>0</v>
      </c>
      <c r="BS127" s="16">
        <f t="shared" si="38"/>
        <v>0</v>
      </c>
    </row>
    <row r="128" spans="1:71" ht="24" customHeight="1" x14ac:dyDescent="0.2">
      <c r="A128" s="10">
        <f t="shared" si="26"/>
        <v>121</v>
      </c>
      <c r="B128" s="54"/>
      <c r="C128" s="54"/>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H128" s="12">
        <f t="shared" si="27"/>
        <v>0</v>
      </c>
      <c r="BI128" s="12">
        <f t="shared" si="28"/>
        <v>0</v>
      </c>
      <c r="BJ128" s="12">
        <f t="shared" si="29"/>
        <v>0</v>
      </c>
      <c r="BK128" s="12">
        <f t="shared" si="30"/>
        <v>0</v>
      </c>
      <c r="BL128" s="12">
        <f t="shared" si="31"/>
        <v>0</v>
      </c>
      <c r="BM128" s="12">
        <f t="shared" si="32"/>
        <v>0</v>
      </c>
      <c r="BN128" s="12">
        <f t="shared" si="33"/>
        <v>0</v>
      </c>
      <c r="BO128" s="12">
        <f t="shared" si="34"/>
        <v>0</v>
      </c>
      <c r="BP128" s="12">
        <f t="shared" si="35"/>
        <v>0</v>
      </c>
      <c r="BQ128" s="12">
        <f t="shared" si="36"/>
        <v>0</v>
      </c>
      <c r="BR128" s="12">
        <f t="shared" si="37"/>
        <v>0</v>
      </c>
      <c r="BS128" s="12">
        <f t="shared" si="38"/>
        <v>0</v>
      </c>
    </row>
    <row r="129" spans="1:71" s="15" customFormat="1" ht="24" customHeight="1" x14ac:dyDescent="0.2">
      <c r="A129" s="11">
        <f t="shared" si="26"/>
        <v>122</v>
      </c>
      <c r="B129" s="55"/>
      <c r="C129" s="55"/>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H129" s="16">
        <f t="shared" si="27"/>
        <v>0</v>
      </c>
      <c r="BI129" s="16">
        <f t="shared" si="28"/>
        <v>0</v>
      </c>
      <c r="BJ129" s="16">
        <f t="shared" si="29"/>
        <v>0</v>
      </c>
      <c r="BK129" s="16">
        <f t="shared" si="30"/>
        <v>0</v>
      </c>
      <c r="BL129" s="16">
        <f t="shared" si="31"/>
        <v>0</v>
      </c>
      <c r="BM129" s="16">
        <f t="shared" si="32"/>
        <v>0</v>
      </c>
      <c r="BN129" s="16">
        <f t="shared" si="33"/>
        <v>0</v>
      </c>
      <c r="BO129" s="16">
        <f t="shared" si="34"/>
        <v>0</v>
      </c>
      <c r="BP129" s="16">
        <f t="shared" si="35"/>
        <v>0</v>
      </c>
      <c r="BQ129" s="16">
        <f t="shared" si="36"/>
        <v>0</v>
      </c>
      <c r="BR129" s="16">
        <f t="shared" si="37"/>
        <v>0</v>
      </c>
      <c r="BS129" s="16">
        <f t="shared" si="38"/>
        <v>0</v>
      </c>
    </row>
    <row r="130" spans="1:71" ht="24" customHeight="1" x14ac:dyDescent="0.2">
      <c r="A130" s="10">
        <f t="shared" si="26"/>
        <v>123</v>
      </c>
      <c r="B130" s="54"/>
      <c r="C130" s="54"/>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H130" s="12">
        <f t="shared" si="27"/>
        <v>0</v>
      </c>
      <c r="BI130" s="12">
        <f t="shared" si="28"/>
        <v>0</v>
      </c>
      <c r="BJ130" s="12">
        <f t="shared" si="29"/>
        <v>0</v>
      </c>
      <c r="BK130" s="12">
        <f t="shared" si="30"/>
        <v>0</v>
      </c>
      <c r="BL130" s="12">
        <f t="shared" si="31"/>
        <v>0</v>
      </c>
      <c r="BM130" s="12">
        <f t="shared" si="32"/>
        <v>0</v>
      </c>
      <c r="BN130" s="12">
        <f t="shared" si="33"/>
        <v>0</v>
      </c>
      <c r="BO130" s="12">
        <f t="shared" si="34"/>
        <v>0</v>
      </c>
      <c r="BP130" s="12">
        <f t="shared" si="35"/>
        <v>0</v>
      </c>
      <c r="BQ130" s="12">
        <f t="shared" si="36"/>
        <v>0</v>
      </c>
      <c r="BR130" s="12">
        <f t="shared" si="37"/>
        <v>0</v>
      </c>
      <c r="BS130" s="12">
        <f t="shared" si="38"/>
        <v>0</v>
      </c>
    </row>
    <row r="131" spans="1:71" s="15" customFormat="1" ht="24" customHeight="1" x14ac:dyDescent="0.2">
      <c r="A131" s="11">
        <f t="shared" si="26"/>
        <v>124</v>
      </c>
      <c r="B131" s="55"/>
      <c r="C131" s="55"/>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H131" s="16">
        <f t="shared" si="27"/>
        <v>0</v>
      </c>
      <c r="BI131" s="16">
        <f t="shared" si="28"/>
        <v>0</v>
      </c>
      <c r="BJ131" s="16">
        <f t="shared" si="29"/>
        <v>0</v>
      </c>
      <c r="BK131" s="16">
        <f t="shared" si="30"/>
        <v>0</v>
      </c>
      <c r="BL131" s="16">
        <f t="shared" si="31"/>
        <v>0</v>
      </c>
      <c r="BM131" s="16">
        <f t="shared" si="32"/>
        <v>0</v>
      </c>
      <c r="BN131" s="16">
        <f t="shared" si="33"/>
        <v>0</v>
      </c>
      <c r="BO131" s="16">
        <f t="shared" si="34"/>
        <v>0</v>
      </c>
      <c r="BP131" s="16">
        <f t="shared" si="35"/>
        <v>0</v>
      </c>
      <c r="BQ131" s="16">
        <f t="shared" si="36"/>
        <v>0</v>
      </c>
      <c r="BR131" s="16">
        <f t="shared" si="37"/>
        <v>0</v>
      </c>
      <c r="BS131" s="16">
        <f t="shared" si="38"/>
        <v>0</v>
      </c>
    </row>
    <row r="132" spans="1:71" ht="24" customHeight="1" x14ac:dyDescent="0.2">
      <c r="A132" s="10">
        <f t="shared" si="26"/>
        <v>125</v>
      </c>
      <c r="B132" s="54"/>
      <c r="C132" s="54"/>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H132" s="12">
        <f t="shared" si="27"/>
        <v>0</v>
      </c>
      <c r="BI132" s="12">
        <f t="shared" si="28"/>
        <v>0</v>
      </c>
      <c r="BJ132" s="12">
        <f t="shared" si="29"/>
        <v>0</v>
      </c>
      <c r="BK132" s="12">
        <f t="shared" si="30"/>
        <v>0</v>
      </c>
      <c r="BL132" s="12">
        <f t="shared" si="31"/>
        <v>0</v>
      </c>
      <c r="BM132" s="12">
        <f t="shared" si="32"/>
        <v>0</v>
      </c>
      <c r="BN132" s="12">
        <f t="shared" si="33"/>
        <v>0</v>
      </c>
      <c r="BO132" s="12">
        <f t="shared" si="34"/>
        <v>0</v>
      </c>
      <c r="BP132" s="12">
        <f t="shared" si="35"/>
        <v>0</v>
      </c>
      <c r="BQ132" s="12">
        <f t="shared" si="36"/>
        <v>0</v>
      </c>
      <c r="BR132" s="12">
        <f t="shared" si="37"/>
        <v>0</v>
      </c>
      <c r="BS132" s="12">
        <f t="shared" si="38"/>
        <v>0</v>
      </c>
    </row>
    <row r="133" spans="1:71" s="15" customFormat="1" ht="24" customHeight="1" x14ac:dyDescent="0.2">
      <c r="A133" s="11">
        <f t="shared" si="26"/>
        <v>126</v>
      </c>
      <c r="B133" s="55"/>
      <c r="C133" s="55"/>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H133" s="16">
        <f t="shared" si="27"/>
        <v>0</v>
      </c>
      <c r="BI133" s="16">
        <f t="shared" si="28"/>
        <v>0</v>
      </c>
      <c r="BJ133" s="16">
        <f t="shared" si="29"/>
        <v>0</v>
      </c>
      <c r="BK133" s="16">
        <f t="shared" si="30"/>
        <v>0</v>
      </c>
      <c r="BL133" s="16">
        <f t="shared" si="31"/>
        <v>0</v>
      </c>
      <c r="BM133" s="16">
        <f t="shared" si="32"/>
        <v>0</v>
      </c>
      <c r="BN133" s="16">
        <f t="shared" si="33"/>
        <v>0</v>
      </c>
      <c r="BO133" s="16">
        <f t="shared" si="34"/>
        <v>0</v>
      </c>
      <c r="BP133" s="16">
        <f t="shared" si="35"/>
        <v>0</v>
      </c>
      <c r="BQ133" s="16">
        <f t="shared" si="36"/>
        <v>0</v>
      </c>
      <c r="BR133" s="16">
        <f t="shared" si="37"/>
        <v>0</v>
      </c>
      <c r="BS133" s="16">
        <f t="shared" si="38"/>
        <v>0</v>
      </c>
    </row>
    <row r="134" spans="1:71" ht="24" customHeight="1" x14ac:dyDescent="0.2">
      <c r="A134" s="10">
        <f t="shared" si="26"/>
        <v>127</v>
      </c>
      <c r="B134" s="54"/>
      <c r="C134" s="54"/>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H134" s="12">
        <f t="shared" si="27"/>
        <v>0</v>
      </c>
      <c r="BI134" s="12">
        <f t="shared" si="28"/>
        <v>0</v>
      </c>
      <c r="BJ134" s="12">
        <f t="shared" si="29"/>
        <v>0</v>
      </c>
      <c r="BK134" s="12">
        <f t="shared" si="30"/>
        <v>0</v>
      </c>
      <c r="BL134" s="12">
        <f t="shared" si="31"/>
        <v>0</v>
      </c>
      <c r="BM134" s="12">
        <f t="shared" si="32"/>
        <v>0</v>
      </c>
      <c r="BN134" s="12">
        <f t="shared" si="33"/>
        <v>0</v>
      </c>
      <c r="BO134" s="12">
        <f t="shared" si="34"/>
        <v>0</v>
      </c>
      <c r="BP134" s="12">
        <f t="shared" si="35"/>
        <v>0</v>
      </c>
      <c r="BQ134" s="12">
        <f t="shared" si="36"/>
        <v>0</v>
      </c>
      <c r="BR134" s="12">
        <f t="shared" si="37"/>
        <v>0</v>
      </c>
      <c r="BS134" s="12">
        <f t="shared" si="38"/>
        <v>0</v>
      </c>
    </row>
    <row r="135" spans="1:71" s="15" customFormat="1" ht="24" customHeight="1" x14ac:dyDescent="0.2">
      <c r="A135" s="11">
        <f t="shared" si="26"/>
        <v>128</v>
      </c>
      <c r="B135" s="55"/>
      <c r="C135" s="55"/>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H135" s="16">
        <f t="shared" si="27"/>
        <v>0</v>
      </c>
      <c r="BI135" s="16">
        <f t="shared" si="28"/>
        <v>0</v>
      </c>
      <c r="BJ135" s="16">
        <f t="shared" si="29"/>
        <v>0</v>
      </c>
      <c r="BK135" s="16">
        <f t="shared" si="30"/>
        <v>0</v>
      </c>
      <c r="BL135" s="16">
        <f t="shared" si="31"/>
        <v>0</v>
      </c>
      <c r="BM135" s="16">
        <f t="shared" si="32"/>
        <v>0</v>
      </c>
      <c r="BN135" s="16">
        <f t="shared" si="33"/>
        <v>0</v>
      </c>
      <c r="BO135" s="16">
        <f t="shared" si="34"/>
        <v>0</v>
      </c>
      <c r="BP135" s="16">
        <f t="shared" si="35"/>
        <v>0</v>
      </c>
      <c r="BQ135" s="16">
        <f t="shared" si="36"/>
        <v>0</v>
      </c>
      <c r="BR135" s="16">
        <f t="shared" si="37"/>
        <v>0</v>
      </c>
      <c r="BS135" s="16">
        <f t="shared" si="38"/>
        <v>0</v>
      </c>
    </row>
    <row r="136" spans="1:71" ht="24" customHeight="1" x14ac:dyDescent="0.2">
      <c r="A136" s="10">
        <f t="shared" si="26"/>
        <v>129</v>
      </c>
      <c r="B136" s="54"/>
      <c r="C136" s="54"/>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H136" s="12">
        <f t="shared" si="27"/>
        <v>0</v>
      </c>
      <c r="BI136" s="12">
        <f t="shared" si="28"/>
        <v>0</v>
      </c>
      <c r="BJ136" s="12">
        <f t="shared" si="29"/>
        <v>0</v>
      </c>
      <c r="BK136" s="12">
        <f t="shared" si="30"/>
        <v>0</v>
      </c>
      <c r="BL136" s="12">
        <f t="shared" si="31"/>
        <v>0</v>
      </c>
      <c r="BM136" s="12">
        <f t="shared" si="32"/>
        <v>0</v>
      </c>
      <c r="BN136" s="12">
        <f t="shared" si="33"/>
        <v>0</v>
      </c>
      <c r="BO136" s="12">
        <f t="shared" si="34"/>
        <v>0</v>
      </c>
      <c r="BP136" s="12">
        <f t="shared" si="35"/>
        <v>0</v>
      </c>
      <c r="BQ136" s="12">
        <f t="shared" si="36"/>
        <v>0</v>
      </c>
      <c r="BR136" s="12">
        <f t="shared" si="37"/>
        <v>0</v>
      </c>
      <c r="BS136" s="12">
        <f t="shared" si="38"/>
        <v>0</v>
      </c>
    </row>
    <row r="137" spans="1:71" s="15" customFormat="1" ht="24" customHeight="1" x14ac:dyDescent="0.2">
      <c r="A137" s="11">
        <f t="shared" ref="A137:A307" si="39">ROW(A137)-7</f>
        <v>130</v>
      </c>
      <c r="B137" s="55"/>
      <c r="C137" s="55"/>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H137" s="16">
        <f t="shared" ref="BH137:BH307" si="40">IF($H137*$I137&gt;0,$H137*$I137,0)</f>
        <v>0</v>
      </c>
      <c r="BI137" s="16">
        <f t="shared" ref="BI137:BI307" si="41">IF($H137*$I137&gt;0,$I137,0)</f>
        <v>0</v>
      </c>
      <c r="BJ137" s="16">
        <f t="shared" ref="BJ137:BJ307" si="42">IF(AND($H137*$I137&gt;0,EXACT("Hành ",LEFT($C137,5))),$H137*$I137,0)</f>
        <v>0</v>
      </c>
      <c r="BK137" s="16">
        <f t="shared" ref="BK137:BK307" si="43">IF(AND($H137*$I137&gt;0,EXACT("Hành ",LEFT($C137,5))),$I137,0)</f>
        <v>0</v>
      </c>
      <c r="BL137" s="16">
        <f t="shared" ref="BL137:BL307" si="44">IF(AND($H137*$I137&gt;0,EXACT("Sự ng",LEFT($C137,5))),$H137*$I137,0)</f>
        <v>0</v>
      </c>
      <c r="BM137" s="16">
        <f t="shared" ref="BM137:BM307" si="45">IF(AND($H137*$I137&gt;0,EXACT("Sự ng",LEFT($C137,5))),$I137,0)</f>
        <v>0</v>
      </c>
      <c r="BN137" s="16">
        <f t="shared" ref="BN137:BN307" si="46">IF(AND($H137*$I137&gt;0,EXACT("DN nh",LEFT($C137,5))),$H137*$I137,0)</f>
        <v>0</v>
      </c>
      <c r="BO137" s="16">
        <f t="shared" ref="BO137:BO307" si="47">IF(AND($H137*$I137&gt;0,EXACT("DN nh",LEFT($C137,5))),$I137,0)</f>
        <v>0</v>
      </c>
      <c r="BP137" s="16">
        <f t="shared" ref="BP137:BP307" si="48">IF(AND($H137*$I137&gt;0,EXACT("DN ng",LEFT($C137,5))),$H137*$I137,0)</f>
        <v>0</v>
      </c>
      <c r="BQ137" s="16">
        <f t="shared" ref="BQ137:BQ307" si="49">IF(AND($H137*$I137&gt;0,EXACT("DN ng",LEFT($C137,5))),$I137,0)</f>
        <v>0</v>
      </c>
      <c r="BR137" s="16">
        <f t="shared" ref="BR137:BR307" si="50">IF(AND($H137*$I137&gt;0,EXACT("DN vố",LEFT($C137,5))),$H137*$I137,0)</f>
        <v>0</v>
      </c>
      <c r="BS137" s="16">
        <f t="shared" ref="BS137:BS307" si="51">IF(AND($H137*$I137&gt;0,EXACT("DN vố",LEFT($C137,5))),$I137,0)</f>
        <v>0</v>
      </c>
    </row>
    <row r="138" spans="1:71" ht="24" customHeight="1" x14ac:dyDescent="0.2">
      <c r="A138" s="10">
        <f t="shared" si="39"/>
        <v>131</v>
      </c>
      <c r="B138" s="54"/>
      <c r="C138" s="54"/>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H138" s="12">
        <f t="shared" si="40"/>
        <v>0</v>
      </c>
      <c r="BI138" s="12">
        <f t="shared" si="41"/>
        <v>0</v>
      </c>
      <c r="BJ138" s="12">
        <f t="shared" si="42"/>
        <v>0</v>
      </c>
      <c r="BK138" s="12">
        <f t="shared" si="43"/>
        <v>0</v>
      </c>
      <c r="BL138" s="12">
        <f t="shared" si="44"/>
        <v>0</v>
      </c>
      <c r="BM138" s="12">
        <f t="shared" si="45"/>
        <v>0</v>
      </c>
      <c r="BN138" s="12">
        <f t="shared" si="46"/>
        <v>0</v>
      </c>
      <c r="BO138" s="12">
        <f t="shared" si="47"/>
        <v>0</v>
      </c>
      <c r="BP138" s="12">
        <f t="shared" si="48"/>
        <v>0</v>
      </c>
      <c r="BQ138" s="12">
        <f t="shared" si="49"/>
        <v>0</v>
      </c>
      <c r="BR138" s="12">
        <f t="shared" si="50"/>
        <v>0</v>
      </c>
      <c r="BS138" s="12">
        <f t="shared" si="51"/>
        <v>0</v>
      </c>
    </row>
    <row r="139" spans="1:71" s="15" customFormat="1" ht="24" customHeight="1" x14ac:dyDescent="0.2">
      <c r="A139" s="11">
        <f t="shared" si="39"/>
        <v>132</v>
      </c>
      <c r="B139" s="55"/>
      <c r="C139" s="55"/>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H139" s="16">
        <f t="shared" si="40"/>
        <v>0</v>
      </c>
      <c r="BI139" s="16">
        <f t="shared" si="41"/>
        <v>0</v>
      </c>
      <c r="BJ139" s="16">
        <f t="shared" si="42"/>
        <v>0</v>
      </c>
      <c r="BK139" s="16">
        <f t="shared" si="43"/>
        <v>0</v>
      </c>
      <c r="BL139" s="16">
        <f t="shared" si="44"/>
        <v>0</v>
      </c>
      <c r="BM139" s="16">
        <f t="shared" si="45"/>
        <v>0</v>
      </c>
      <c r="BN139" s="16">
        <f t="shared" si="46"/>
        <v>0</v>
      </c>
      <c r="BO139" s="16">
        <f t="shared" si="47"/>
        <v>0</v>
      </c>
      <c r="BP139" s="16">
        <f t="shared" si="48"/>
        <v>0</v>
      </c>
      <c r="BQ139" s="16">
        <f t="shared" si="49"/>
        <v>0</v>
      </c>
      <c r="BR139" s="16">
        <f t="shared" si="50"/>
        <v>0</v>
      </c>
      <c r="BS139" s="16">
        <f t="shared" si="51"/>
        <v>0</v>
      </c>
    </row>
    <row r="140" spans="1:71" ht="24" customHeight="1" x14ac:dyDescent="0.2">
      <c r="A140" s="10">
        <f t="shared" si="39"/>
        <v>133</v>
      </c>
      <c r="B140" s="54"/>
      <c r="C140" s="54"/>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H140" s="12">
        <f t="shared" si="40"/>
        <v>0</v>
      </c>
      <c r="BI140" s="12">
        <f t="shared" si="41"/>
        <v>0</v>
      </c>
      <c r="BJ140" s="12">
        <f t="shared" si="42"/>
        <v>0</v>
      </c>
      <c r="BK140" s="12">
        <f t="shared" si="43"/>
        <v>0</v>
      </c>
      <c r="BL140" s="12">
        <f t="shared" si="44"/>
        <v>0</v>
      </c>
      <c r="BM140" s="12">
        <f t="shared" si="45"/>
        <v>0</v>
      </c>
      <c r="BN140" s="12">
        <f t="shared" si="46"/>
        <v>0</v>
      </c>
      <c r="BO140" s="12">
        <f t="shared" si="47"/>
        <v>0</v>
      </c>
      <c r="BP140" s="12">
        <f t="shared" si="48"/>
        <v>0</v>
      </c>
      <c r="BQ140" s="12">
        <f t="shared" si="49"/>
        <v>0</v>
      </c>
      <c r="BR140" s="12">
        <f t="shared" si="50"/>
        <v>0</v>
      </c>
      <c r="BS140" s="12">
        <f t="shared" si="51"/>
        <v>0</v>
      </c>
    </row>
    <row r="141" spans="1:71" s="15" customFormat="1" ht="24" customHeight="1" x14ac:dyDescent="0.2">
      <c r="A141" s="11">
        <f t="shared" si="39"/>
        <v>134</v>
      </c>
      <c r="B141" s="55"/>
      <c r="C141" s="55"/>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H141" s="16">
        <f t="shared" si="40"/>
        <v>0</v>
      </c>
      <c r="BI141" s="16">
        <f t="shared" si="41"/>
        <v>0</v>
      </c>
      <c r="BJ141" s="16">
        <f t="shared" si="42"/>
        <v>0</v>
      </c>
      <c r="BK141" s="16">
        <f t="shared" si="43"/>
        <v>0</v>
      </c>
      <c r="BL141" s="16">
        <f t="shared" si="44"/>
        <v>0</v>
      </c>
      <c r="BM141" s="16">
        <f t="shared" si="45"/>
        <v>0</v>
      </c>
      <c r="BN141" s="16">
        <f t="shared" si="46"/>
        <v>0</v>
      </c>
      <c r="BO141" s="16">
        <f t="shared" si="47"/>
        <v>0</v>
      </c>
      <c r="BP141" s="16">
        <f t="shared" si="48"/>
        <v>0</v>
      </c>
      <c r="BQ141" s="16">
        <f t="shared" si="49"/>
        <v>0</v>
      </c>
      <c r="BR141" s="16">
        <f t="shared" si="50"/>
        <v>0</v>
      </c>
      <c r="BS141" s="16">
        <f t="shared" si="51"/>
        <v>0</v>
      </c>
    </row>
    <row r="142" spans="1:71" ht="24" customHeight="1" x14ac:dyDescent="0.2">
      <c r="A142" s="10">
        <f t="shared" si="39"/>
        <v>135</v>
      </c>
      <c r="B142" s="54"/>
      <c r="C142" s="54"/>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H142" s="12">
        <f t="shared" si="40"/>
        <v>0</v>
      </c>
      <c r="BI142" s="12">
        <f t="shared" si="41"/>
        <v>0</v>
      </c>
      <c r="BJ142" s="12">
        <f t="shared" si="42"/>
        <v>0</v>
      </c>
      <c r="BK142" s="12">
        <f t="shared" si="43"/>
        <v>0</v>
      </c>
      <c r="BL142" s="12">
        <f t="shared" si="44"/>
        <v>0</v>
      </c>
      <c r="BM142" s="12">
        <f t="shared" si="45"/>
        <v>0</v>
      </c>
      <c r="BN142" s="12">
        <f t="shared" si="46"/>
        <v>0</v>
      </c>
      <c r="BO142" s="12">
        <f t="shared" si="47"/>
        <v>0</v>
      </c>
      <c r="BP142" s="12">
        <f t="shared" si="48"/>
        <v>0</v>
      </c>
      <c r="BQ142" s="12">
        <f t="shared" si="49"/>
        <v>0</v>
      </c>
      <c r="BR142" s="12">
        <f t="shared" si="50"/>
        <v>0</v>
      </c>
      <c r="BS142" s="12">
        <f t="shared" si="51"/>
        <v>0</v>
      </c>
    </row>
    <row r="143" spans="1:71" s="15" customFormat="1" ht="24" customHeight="1" x14ac:dyDescent="0.2">
      <c r="A143" s="11">
        <f t="shared" si="39"/>
        <v>136</v>
      </c>
      <c r="B143" s="55"/>
      <c r="C143" s="55"/>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H143" s="16">
        <f t="shared" si="40"/>
        <v>0</v>
      </c>
      <c r="BI143" s="16">
        <f t="shared" si="41"/>
        <v>0</v>
      </c>
      <c r="BJ143" s="16">
        <f t="shared" si="42"/>
        <v>0</v>
      </c>
      <c r="BK143" s="16">
        <f t="shared" si="43"/>
        <v>0</v>
      </c>
      <c r="BL143" s="16">
        <f t="shared" si="44"/>
        <v>0</v>
      </c>
      <c r="BM143" s="16">
        <f t="shared" si="45"/>
        <v>0</v>
      </c>
      <c r="BN143" s="16">
        <f t="shared" si="46"/>
        <v>0</v>
      </c>
      <c r="BO143" s="16">
        <f t="shared" si="47"/>
        <v>0</v>
      </c>
      <c r="BP143" s="16">
        <f t="shared" si="48"/>
        <v>0</v>
      </c>
      <c r="BQ143" s="16">
        <f t="shared" si="49"/>
        <v>0</v>
      </c>
      <c r="BR143" s="16">
        <f t="shared" si="50"/>
        <v>0</v>
      </c>
      <c r="BS143" s="16">
        <f t="shared" si="51"/>
        <v>0</v>
      </c>
    </row>
    <row r="144" spans="1:71" ht="24" customHeight="1" x14ac:dyDescent="0.2">
      <c r="A144" s="10">
        <f t="shared" si="39"/>
        <v>137</v>
      </c>
      <c r="B144" s="54"/>
      <c r="C144" s="54"/>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H144" s="12">
        <f t="shared" si="40"/>
        <v>0</v>
      </c>
      <c r="BI144" s="12">
        <f t="shared" si="41"/>
        <v>0</v>
      </c>
      <c r="BJ144" s="12">
        <f t="shared" si="42"/>
        <v>0</v>
      </c>
      <c r="BK144" s="12">
        <f t="shared" si="43"/>
        <v>0</v>
      </c>
      <c r="BL144" s="12">
        <f t="shared" si="44"/>
        <v>0</v>
      </c>
      <c r="BM144" s="12">
        <f t="shared" si="45"/>
        <v>0</v>
      </c>
      <c r="BN144" s="12">
        <f t="shared" si="46"/>
        <v>0</v>
      </c>
      <c r="BO144" s="12">
        <f t="shared" si="47"/>
        <v>0</v>
      </c>
      <c r="BP144" s="12">
        <f t="shared" si="48"/>
        <v>0</v>
      </c>
      <c r="BQ144" s="12">
        <f t="shared" si="49"/>
        <v>0</v>
      </c>
      <c r="BR144" s="12">
        <f t="shared" si="50"/>
        <v>0</v>
      </c>
      <c r="BS144" s="12">
        <f t="shared" si="51"/>
        <v>0</v>
      </c>
    </row>
    <row r="145" spans="1:71" s="15" customFormat="1" ht="24" customHeight="1" x14ac:dyDescent="0.2">
      <c r="A145" s="11">
        <f t="shared" si="39"/>
        <v>138</v>
      </c>
      <c r="B145" s="55"/>
      <c r="C145" s="55"/>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H145" s="16">
        <f t="shared" si="40"/>
        <v>0</v>
      </c>
      <c r="BI145" s="16">
        <f t="shared" si="41"/>
        <v>0</v>
      </c>
      <c r="BJ145" s="16">
        <f t="shared" si="42"/>
        <v>0</v>
      </c>
      <c r="BK145" s="16">
        <f t="shared" si="43"/>
        <v>0</v>
      </c>
      <c r="BL145" s="16">
        <f t="shared" si="44"/>
        <v>0</v>
      </c>
      <c r="BM145" s="16">
        <f t="shared" si="45"/>
        <v>0</v>
      </c>
      <c r="BN145" s="16">
        <f t="shared" si="46"/>
        <v>0</v>
      </c>
      <c r="BO145" s="16">
        <f t="shared" si="47"/>
        <v>0</v>
      </c>
      <c r="BP145" s="16">
        <f t="shared" si="48"/>
        <v>0</v>
      </c>
      <c r="BQ145" s="16">
        <f t="shared" si="49"/>
        <v>0</v>
      </c>
      <c r="BR145" s="16">
        <f t="shared" si="50"/>
        <v>0</v>
      </c>
      <c r="BS145" s="16">
        <f t="shared" si="51"/>
        <v>0</v>
      </c>
    </row>
    <row r="146" spans="1:71" ht="24" customHeight="1" x14ac:dyDescent="0.2">
      <c r="A146" s="10">
        <f t="shared" si="39"/>
        <v>139</v>
      </c>
      <c r="B146" s="54"/>
      <c r="C146" s="54"/>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H146" s="12">
        <f t="shared" si="40"/>
        <v>0</v>
      </c>
      <c r="BI146" s="12">
        <f t="shared" si="41"/>
        <v>0</v>
      </c>
      <c r="BJ146" s="12">
        <f t="shared" si="42"/>
        <v>0</v>
      </c>
      <c r="BK146" s="12">
        <f t="shared" si="43"/>
        <v>0</v>
      </c>
      <c r="BL146" s="12">
        <f t="shared" si="44"/>
        <v>0</v>
      </c>
      <c r="BM146" s="12">
        <f t="shared" si="45"/>
        <v>0</v>
      </c>
      <c r="BN146" s="12">
        <f t="shared" si="46"/>
        <v>0</v>
      </c>
      <c r="BO146" s="12">
        <f t="shared" si="47"/>
        <v>0</v>
      </c>
      <c r="BP146" s="12">
        <f t="shared" si="48"/>
        <v>0</v>
      </c>
      <c r="BQ146" s="12">
        <f t="shared" si="49"/>
        <v>0</v>
      </c>
      <c r="BR146" s="12">
        <f t="shared" si="50"/>
        <v>0</v>
      </c>
      <c r="BS146" s="12">
        <f t="shared" si="51"/>
        <v>0</v>
      </c>
    </row>
    <row r="147" spans="1:71" s="15" customFormat="1" ht="24" customHeight="1" x14ac:dyDescent="0.2">
      <c r="A147" s="11">
        <f t="shared" si="39"/>
        <v>140</v>
      </c>
      <c r="B147" s="55"/>
      <c r="C147" s="55"/>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H147" s="16">
        <f t="shared" si="40"/>
        <v>0</v>
      </c>
      <c r="BI147" s="16">
        <f t="shared" si="41"/>
        <v>0</v>
      </c>
      <c r="BJ147" s="16">
        <f t="shared" si="42"/>
        <v>0</v>
      </c>
      <c r="BK147" s="16">
        <f t="shared" si="43"/>
        <v>0</v>
      </c>
      <c r="BL147" s="16">
        <f t="shared" si="44"/>
        <v>0</v>
      </c>
      <c r="BM147" s="16">
        <f t="shared" si="45"/>
        <v>0</v>
      </c>
      <c r="BN147" s="16">
        <f t="shared" si="46"/>
        <v>0</v>
      </c>
      <c r="BO147" s="16">
        <f t="shared" si="47"/>
        <v>0</v>
      </c>
      <c r="BP147" s="16">
        <f t="shared" si="48"/>
        <v>0</v>
      </c>
      <c r="BQ147" s="16">
        <f t="shared" si="49"/>
        <v>0</v>
      </c>
      <c r="BR147" s="16">
        <f t="shared" si="50"/>
        <v>0</v>
      </c>
      <c r="BS147" s="16">
        <f t="shared" si="51"/>
        <v>0</v>
      </c>
    </row>
    <row r="148" spans="1:71" ht="24" customHeight="1" x14ac:dyDescent="0.2">
      <c r="A148" s="10">
        <f t="shared" si="39"/>
        <v>141</v>
      </c>
      <c r="B148" s="54"/>
      <c r="C148" s="54"/>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H148" s="12">
        <f t="shared" si="40"/>
        <v>0</v>
      </c>
      <c r="BI148" s="12">
        <f t="shared" si="41"/>
        <v>0</v>
      </c>
      <c r="BJ148" s="12">
        <f t="shared" si="42"/>
        <v>0</v>
      </c>
      <c r="BK148" s="12">
        <f t="shared" si="43"/>
        <v>0</v>
      </c>
      <c r="BL148" s="12">
        <f t="shared" si="44"/>
        <v>0</v>
      </c>
      <c r="BM148" s="12">
        <f t="shared" si="45"/>
        <v>0</v>
      </c>
      <c r="BN148" s="12">
        <f t="shared" si="46"/>
        <v>0</v>
      </c>
      <c r="BO148" s="12">
        <f t="shared" si="47"/>
        <v>0</v>
      </c>
      <c r="BP148" s="12">
        <f t="shared" si="48"/>
        <v>0</v>
      </c>
      <c r="BQ148" s="12">
        <f t="shared" si="49"/>
        <v>0</v>
      </c>
      <c r="BR148" s="12">
        <f t="shared" si="50"/>
        <v>0</v>
      </c>
      <c r="BS148" s="12">
        <f t="shared" si="51"/>
        <v>0</v>
      </c>
    </row>
    <row r="149" spans="1:71" s="15" customFormat="1" ht="24" customHeight="1" x14ac:dyDescent="0.2">
      <c r="A149" s="11">
        <f t="shared" si="39"/>
        <v>142</v>
      </c>
      <c r="B149" s="55"/>
      <c r="C149" s="55"/>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H149" s="16">
        <f t="shared" si="40"/>
        <v>0</v>
      </c>
      <c r="BI149" s="16">
        <f t="shared" si="41"/>
        <v>0</v>
      </c>
      <c r="BJ149" s="16">
        <f t="shared" si="42"/>
        <v>0</v>
      </c>
      <c r="BK149" s="16">
        <f t="shared" si="43"/>
        <v>0</v>
      </c>
      <c r="BL149" s="16">
        <f t="shared" si="44"/>
        <v>0</v>
      </c>
      <c r="BM149" s="16">
        <f t="shared" si="45"/>
        <v>0</v>
      </c>
      <c r="BN149" s="16">
        <f t="shared" si="46"/>
        <v>0</v>
      </c>
      <c r="BO149" s="16">
        <f t="shared" si="47"/>
        <v>0</v>
      </c>
      <c r="BP149" s="16">
        <f t="shared" si="48"/>
        <v>0</v>
      </c>
      <c r="BQ149" s="16">
        <f t="shared" si="49"/>
        <v>0</v>
      </c>
      <c r="BR149" s="16">
        <f t="shared" si="50"/>
        <v>0</v>
      </c>
      <c r="BS149" s="16">
        <f t="shared" si="51"/>
        <v>0</v>
      </c>
    </row>
    <row r="150" spans="1:71" ht="24" customHeight="1" x14ac:dyDescent="0.2">
      <c r="A150" s="10">
        <f t="shared" si="39"/>
        <v>143</v>
      </c>
      <c r="B150" s="54"/>
      <c r="C150" s="54"/>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H150" s="12">
        <f t="shared" si="40"/>
        <v>0</v>
      </c>
      <c r="BI150" s="12">
        <f t="shared" si="41"/>
        <v>0</v>
      </c>
      <c r="BJ150" s="12">
        <f t="shared" si="42"/>
        <v>0</v>
      </c>
      <c r="BK150" s="12">
        <f t="shared" si="43"/>
        <v>0</v>
      </c>
      <c r="BL150" s="12">
        <f t="shared" si="44"/>
        <v>0</v>
      </c>
      <c r="BM150" s="12">
        <f t="shared" si="45"/>
        <v>0</v>
      </c>
      <c r="BN150" s="12">
        <f t="shared" si="46"/>
        <v>0</v>
      </c>
      <c r="BO150" s="12">
        <f t="shared" si="47"/>
        <v>0</v>
      </c>
      <c r="BP150" s="12">
        <f t="shared" si="48"/>
        <v>0</v>
      </c>
      <c r="BQ150" s="12">
        <f t="shared" si="49"/>
        <v>0</v>
      </c>
      <c r="BR150" s="12">
        <f t="shared" si="50"/>
        <v>0</v>
      </c>
      <c r="BS150" s="12">
        <f t="shared" si="51"/>
        <v>0</v>
      </c>
    </row>
    <row r="151" spans="1:71" s="15" customFormat="1" ht="24" customHeight="1" x14ac:dyDescent="0.2">
      <c r="A151" s="11">
        <f t="shared" si="39"/>
        <v>144</v>
      </c>
      <c r="B151" s="55"/>
      <c r="C151" s="55"/>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H151" s="16">
        <f t="shared" si="40"/>
        <v>0</v>
      </c>
      <c r="BI151" s="16">
        <f t="shared" si="41"/>
        <v>0</v>
      </c>
      <c r="BJ151" s="16">
        <f t="shared" si="42"/>
        <v>0</v>
      </c>
      <c r="BK151" s="16">
        <f t="shared" si="43"/>
        <v>0</v>
      </c>
      <c r="BL151" s="16">
        <f t="shared" si="44"/>
        <v>0</v>
      </c>
      <c r="BM151" s="16">
        <f t="shared" si="45"/>
        <v>0</v>
      </c>
      <c r="BN151" s="16">
        <f t="shared" si="46"/>
        <v>0</v>
      </c>
      <c r="BO151" s="16">
        <f t="shared" si="47"/>
        <v>0</v>
      </c>
      <c r="BP151" s="16">
        <f t="shared" si="48"/>
        <v>0</v>
      </c>
      <c r="BQ151" s="16">
        <f t="shared" si="49"/>
        <v>0</v>
      </c>
      <c r="BR151" s="16">
        <f t="shared" si="50"/>
        <v>0</v>
      </c>
      <c r="BS151" s="16">
        <f t="shared" si="51"/>
        <v>0</v>
      </c>
    </row>
    <row r="152" spans="1:71" ht="24" customHeight="1" x14ac:dyDescent="0.2">
      <c r="A152" s="10">
        <f t="shared" si="39"/>
        <v>145</v>
      </c>
      <c r="B152" s="54"/>
      <c r="C152" s="54"/>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H152" s="12">
        <f t="shared" si="40"/>
        <v>0</v>
      </c>
      <c r="BI152" s="12">
        <f t="shared" si="41"/>
        <v>0</v>
      </c>
      <c r="BJ152" s="12">
        <f t="shared" si="42"/>
        <v>0</v>
      </c>
      <c r="BK152" s="12">
        <f t="shared" si="43"/>
        <v>0</v>
      </c>
      <c r="BL152" s="12">
        <f t="shared" si="44"/>
        <v>0</v>
      </c>
      <c r="BM152" s="12">
        <f t="shared" si="45"/>
        <v>0</v>
      </c>
      <c r="BN152" s="12">
        <f t="shared" si="46"/>
        <v>0</v>
      </c>
      <c r="BO152" s="12">
        <f t="shared" si="47"/>
        <v>0</v>
      </c>
      <c r="BP152" s="12">
        <f t="shared" si="48"/>
        <v>0</v>
      </c>
      <c r="BQ152" s="12">
        <f t="shared" si="49"/>
        <v>0</v>
      </c>
      <c r="BR152" s="12">
        <f t="shared" si="50"/>
        <v>0</v>
      </c>
      <c r="BS152" s="12">
        <f t="shared" si="51"/>
        <v>0</v>
      </c>
    </row>
    <row r="153" spans="1:71" s="15" customFormat="1" ht="24" customHeight="1" x14ac:dyDescent="0.2">
      <c r="A153" s="11">
        <f t="shared" si="39"/>
        <v>146</v>
      </c>
      <c r="B153" s="55"/>
      <c r="C153" s="55"/>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H153" s="16">
        <f t="shared" si="40"/>
        <v>0</v>
      </c>
      <c r="BI153" s="16">
        <f t="shared" si="41"/>
        <v>0</v>
      </c>
      <c r="BJ153" s="16">
        <f t="shared" si="42"/>
        <v>0</v>
      </c>
      <c r="BK153" s="16">
        <f t="shared" si="43"/>
        <v>0</v>
      </c>
      <c r="BL153" s="16">
        <f t="shared" si="44"/>
        <v>0</v>
      </c>
      <c r="BM153" s="16">
        <f t="shared" si="45"/>
        <v>0</v>
      </c>
      <c r="BN153" s="16">
        <f t="shared" si="46"/>
        <v>0</v>
      </c>
      <c r="BO153" s="16">
        <f t="shared" si="47"/>
        <v>0</v>
      </c>
      <c r="BP153" s="16">
        <f t="shared" si="48"/>
        <v>0</v>
      </c>
      <c r="BQ153" s="16">
        <f t="shared" si="49"/>
        <v>0</v>
      </c>
      <c r="BR153" s="16">
        <f t="shared" si="50"/>
        <v>0</v>
      </c>
      <c r="BS153" s="16">
        <f t="shared" si="51"/>
        <v>0</v>
      </c>
    </row>
    <row r="154" spans="1:71" ht="24" customHeight="1" x14ac:dyDescent="0.2">
      <c r="A154" s="10">
        <f t="shared" si="39"/>
        <v>147</v>
      </c>
      <c r="B154" s="54"/>
      <c r="C154" s="54"/>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H154" s="12">
        <f t="shared" si="40"/>
        <v>0</v>
      </c>
      <c r="BI154" s="12">
        <f t="shared" si="41"/>
        <v>0</v>
      </c>
      <c r="BJ154" s="12">
        <f t="shared" si="42"/>
        <v>0</v>
      </c>
      <c r="BK154" s="12">
        <f t="shared" si="43"/>
        <v>0</v>
      </c>
      <c r="BL154" s="12">
        <f t="shared" si="44"/>
        <v>0</v>
      </c>
      <c r="BM154" s="12">
        <f t="shared" si="45"/>
        <v>0</v>
      </c>
      <c r="BN154" s="12">
        <f t="shared" si="46"/>
        <v>0</v>
      </c>
      <c r="BO154" s="12">
        <f t="shared" si="47"/>
        <v>0</v>
      </c>
      <c r="BP154" s="12">
        <f t="shared" si="48"/>
        <v>0</v>
      </c>
      <c r="BQ154" s="12">
        <f t="shared" si="49"/>
        <v>0</v>
      </c>
      <c r="BR154" s="12">
        <f t="shared" si="50"/>
        <v>0</v>
      </c>
      <c r="BS154" s="12">
        <f t="shared" si="51"/>
        <v>0</v>
      </c>
    </row>
    <row r="155" spans="1:71" s="15" customFormat="1" ht="24" customHeight="1" x14ac:dyDescent="0.2">
      <c r="A155" s="11">
        <f t="shared" si="39"/>
        <v>148</v>
      </c>
      <c r="B155" s="55"/>
      <c r="C155" s="55"/>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H155" s="16">
        <f t="shared" si="40"/>
        <v>0</v>
      </c>
      <c r="BI155" s="16">
        <f t="shared" si="41"/>
        <v>0</v>
      </c>
      <c r="BJ155" s="16">
        <f t="shared" si="42"/>
        <v>0</v>
      </c>
      <c r="BK155" s="16">
        <f t="shared" si="43"/>
        <v>0</v>
      </c>
      <c r="BL155" s="16">
        <f t="shared" si="44"/>
        <v>0</v>
      </c>
      <c r="BM155" s="16">
        <f t="shared" si="45"/>
        <v>0</v>
      </c>
      <c r="BN155" s="16">
        <f t="shared" si="46"/>
        <v>0</v>
      </c>
      <c r="BO155" s="16">
        <f t="shared" si="47"/>
        <v>0</v>
      </c>
      <c r="BP155" s="16">
        <f t="shared" si="48"/>
        <v>0</v>
      </c>
      <c r="BQ155" s="16">
        <f t="shared" si="49"/>
        <v>0</v>
      </c>
      <c r="BR155" s="16">
        <f t="shared" si="50"/>
        <v>0</v>
      </c>
      <c r="BS155" s="16">
        <f t="shared" si="51"/>
        <v>0</v>
      </c>
    </row>
    <row r="156" spans="1:71" ht="24" customHeight="1" x14ac:dyDescent="0.2">
      <c r="A156" s="10">
        <f t="shared" si="39"/>
        <v>149</v>
      </c>
      <c r="B156" s="54"/>
      <c r="C156" s="54"/>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H156" s="12">
        <f t="shared" si="40"/>
        <v>0</v>
      </c>
      <c r="BI156" s="12">
        <f t="shared" si="41"/>
        <v>0</v>
      </c>
      <c r="BJ156" s="12">
        <f t="shared" si="42"/>
        <v>0</v>
      </c>
      <c r="BK156" s="12">
        <f t="shared" si="43"/>
        <v>0</v>
      </c>
      <c r="BL156" s="12">
        <f t="shared" si="44"/>
        <v>0</v>
      </c>
      <c r="BM156" s="12">
        <f t="shared" si="45"/>
        <v>0</v>
      </c>
      <c r="BN156" s="12">
        <f t="shared" si="46"/>
        <v>0</v>
      </c>
      <c r="BO156" s="12">
        <f t="shared" si="47"/>
        <v>0</v>
      </c>
      <c r="BP156" s="12">
        <f t="shared" si="48"/>
        <v>0</v>
      </c>
      <c r="BQ156" s="12">
        <f t="shared" si="49"/>
        <v>0</v>
      </c>
      <c r="BR156" s="12">
        <f t="shared" si="50"/>
        <v>0</v>
      </c>
      <c r="BS156" s="12">
        <f t="shared" si="51"/>
        <v>0</v>
      </c>
    </row>
    <row r="157" spans="1:71" s="15" customFormat="1" ht="24" customHeight="1" x14ac:dyDescent="0.2">
      <c r="A157" s="11">
        <f t="shared" si="39"/>
        <v>150</v>
      </c>
      <c r="B157" s="55"/>
      <c r="C157" s="55"/>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H157" s="16">
        <f t="shared" si="40"/>
        <v>0</v>
      </c>
      <c r="BI157" s="16">
        <f t="shared" si="41"/>
        <v>0</v>
      </c>
      <c r="BJ157" s="16">
        <f t="shared" si="42"/>
        <v>0</v>
      </c>
      <c r="BK157" s="16">
        <f t="shared" si="43"/>
        <v>0</v>
      </c>
      <c r="BL157" s="16">
        <f t="shared" si="44"/>
        <v>0</v>
      </c>
      <c r="BM157" s="16">
        <f t="shared" si="45"/>
        <v>0</v>
      </c>
      <c r="BN157" s="16">
        <f t="shared" si="46"/>
        <v>0</v>
      </c>
      <c r="BO157" s="16">
        <f t="shared" si="47"/>
        <v>0</v>
      </c>
      <c r="BP157" s="16">
        <f t="shared" si="48"/>
        <v>0</v>
      </c>
      <c r="BQ157" s="16">
        <f t="shared" si="49"/>
        <v>0</v>
      </c>
      <c r="BR157" s="16">
        <f t="shared" si="50"/>
        <v>0</v>
      </c>
      <c r="BS157" s="16">
        <f t="shared" si="51"/>
        <v>0</v>
      </c>
    </row>
    <row r="158" spans="1:71" ht="24" customHeight="1" x14ac:dyDescent="0.2">
      <c r="A158" s="10">
        <f t="shared" si="39"/>
        <v>151</v>
      </c>
      <c r="B158" s="54"/>
      <c r="C158" s="54"/>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H158" s="12">
        <f t="shared" si="40"/>
        <v>0</v>
      </c>
      <c r="BI158" s="12">
        <f t="shared" si="41"/>
        <v>0</v>
      </c>
      <c r="BJ158" s="12">
        <f t="shared" si="42"/>
        <v>0</v>
      </c>
      <c r="BK158" s="12">
        <f t="shared" si="43"/>
        <v>0</v>
      </c>
      <c r="BL158" s="12">
        <f t="shared" si="44"/>
        <v>0</v>
      </c>
      <c r="BM158" s="12">
        <f t="shared" si="45"/>
        <v>0</v>
      </c>
      <c r="BN158" s="12">
        <f t="shared" si="46"/>
        <v>0</v>
      </c>
      <c r="BO158" s="12">
        <f t="shared" si="47"/>
        <v>0</v>
      </c>
      <c r="BP158" s="12">
        <f t="shared" si="48"/>
        <v>0</v>
      </c>
      <c r="BQ158" s="12">
        <f t="shared" si="49"/>
        <v>0</v>
      </c>
      <c r="BR158" s="12">
        <f t="shared" si="50"/>
        <v>0</v>
      </c>
      <c r="BS158" s="12">
        <f t="shared" si="51"/>
        <v>0</v>
      </c>
    </row>
    <row r="159" spans="1:71" s="15" customFormat="1" ht="24" customHeight="1" x14ac:dyDescent="0.2">
      <c r="A159" s="11">
        <f t="shared" si="39"/>
        <v>152</v>
      </c>
      <c r="B159" s="55"/>
      <c r="C159" s="55"/>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H159" s="16">
        <f t="shared" si="40"/>
        <v>0</v>
      </c>
      <c r="BI159" s="16">
        <f t="shared" si="41"/>
        <v>0</v>
      </c>
      <c r="BJ159" s="16">
        <f t="shared" si="42"/>
        <v>0</v>
      </c>
      <c r="BK159" s="16">
        <f t="shared" si="43"/>
        <v>0</v>
      </c>
      <c r="BL159" s="16">
        <f t="shared" si="44"/>
        <v>0</v>
      </c>
      <c r="BM159" s="16">
        <f t="shared" si="45"/>
        <v>0</v>
      </c>
      <c r="BN159" s="16">
        <f t="shared" si="46"/>
        <v>0</v>
      </c>
      <c r="BO159" s="16">
        <f t="shared" si="47"/>
        <v>0</v>
      </c>
      <c r="BP159" s="16">
        <f t="shared" si="48"/>
        <v>0</v>
      </c>
      <c r="BQ159" s="16">
        <f t="shared" si="49"/>
        <v>0</v>
      </c>
      <c r="BR159" s="16">
        <f t="shared" si="50"/>
        <v>0</v>
      </c>
      <c r="BS159" s="16">
        <f t="shared" si="51"/>
        <v>0</v>
      </c>
    </row>
    <row r="160" spans="1:71" ht="24" customHeight="1" x14ac:dyDescent="0.2">
      <c r="A160" s="10">
        <f t="shared" si="39"/>
        <v>153</v>
      </c>
      <c r="B160" s="54"/>
      <c r="C160" s="54"/>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H160" s="12">
        <f t="shared" si="40"/>
        <v>0</v>
      </c>
      <c r="BI160" s="12">
        <f t="shared" si="41"/>
        <v>0</v>
      </c>
      <c r="BJ160" s="12">
        <f t="shared" si="42"/>
        <v>0</v>
      </c>
      <c r="BK160" s="12">
        <f t="shared" si="43"/>
        <v>0</v>
      </c>
      <c r="BL160" s="12">
        <f t="shared" si="44"/>
        <v>0</v>
      </c>
      <c r="BM160" s="12">
        <f t="shared" si="45"/>
        <v>0</v>
      </c>
      <c r="BN160" s="12">
        <f t="shared" si="46"/>
        <v>0</v>
      </c>
      <c r="BO160" s="12">
        <f t="shared" si="47"/>
        <v>0</v>
      </c>
      <c r="BP160" s="12">
        <f t="shared" si="48"/>
        <v>0</v>
      </c>
      <c r="BQ160" s="12">
        <f t="shared" si="49"/>
        <v>0</v>
      </c>
      <c r="BR160" s="12">
        <f t="shared" si="50"/>
        <v>0</v>
      </c>
      <c r="BS160" s="12">
        <f t="shared" si="51"/>
        <v>0</v>
      </c>
    </row>
    <row r="161" spans="1:71" s="15" customFormat="1" ht="24" customHeight="1" x14ac:dyDescent="0.2">
      <c r="A161" s="11">
        <f t="shared" si="39"/>
        <v>154</v>
      </c>
      <c r="B161" s="55"/>
      <c r="C161" s="55"/>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H161" s="16">
        <f t="shared" si="40"/>
        <v>0</v>
      </c>
      <c r="BI161" s="16">
        <f t="shared" si="41"/>
        <v>0</v>
      </c>
      <c r="BJ161" s="16">
        <f t="shared" si="42"/>
        <v>0</v>
      </c>
      <c r="BK161" s="16">
        <f t="shared" si="43"/>
        <v>0</v>
      </c>
      <c r="BL161" s="16">
        <f t="shared" si="44"/>
        <v>0</v>
      </c>
      <c r="BM161" s="16">
        <f t="shared" si="45"/>
        <v>0</v>
      </c>
      <c r="BN161" s="16">
        <f t="shared" si="46"/>
        <v>0</v>
      </c>
      <c r="BO161" s="16">
        <f t="shared" si="47"/>
        <v>0</v>
      </c>
      <c r="BP161" s="16">
        <f t="shared" si="48"/>
        <v>0</v>
      </c>
      <c r="BQ161" s="16">
        <f t="shared" si="49"/>
        <v>0</v>
      </c>
      <c r="BR161" s="16">
        <f t="shared" si="50"/>
        <v>0</v>
      </c>
      <c r="BS161" s="16">
        <f t="shared" si="51"/>
        <v>0</v>
      </c>
    </row>
    <row r="162" spans="1:71" ht="24" customHeight="1" x14ac:dyDescent="0.2">
      <c r="A162" s="10">
        <f t="shared" si="39"/>
        <v>155</v>
      </c>
      <c r="B162" s="54"/>
      <c r="C162" s="54"/>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H162" s="12">
        <f t="shared" si="40"/>
        <v>0</v>
      </c>
      <c r="BI162" s="12">
        <f t="shared" si="41"/>
        <v>0</v>
      </c>
      <c r="BJ162" s="12">
        <f t="shared" si="42"/>
        <v>0</v>
      </c>
      <c r="BK162" s="12">
        <f t="shared" si="43"/>
        <v>0</v>
      </c>
      <c r="BL162" s="12">
        <f t="shared" si="44"/>
        <v>0</v>
      </c>
      <c r="BM162" s="12">
        <f t="shared" si="45"/>
        <v>0</v>
      </c>
      <c r="BN162" s="12">
        <f t="shared" si="46"/>
        <v>0</v>
      </c>
      <c r="BO162" s="12">
        <f t="shared" si="47"/>
        <v>0</v>
      </c>
      <c r="BP162" s="12">
        <f t="shared" si="48"/>
        <v>0</v>
      </c>
      <c r="BQ162" s="12">
        <f t="shared" si="49"/>
        <v>0</v>
      </c>
      <c r="BR162" s="12">
        <f t="shared" si="50"/>
        <v>0</v>
      </c>
      <c r="BS162" s="12">
        <f t="shared" si="51"/>
        <v>0</v>
      </c>
    </row>
    <row r="163" spans="1:71" s="15" customFormat="1" ht="24" customHeight="1" x14ac:dyDescent="0.2">
      <c r="A163" s="11">
        <f t="shared" si="39"/>
        <v>156</v>
      </c>
      <c r="B163" s="55"/>
      <c r="C163" s="55"/>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H163" s="16">
        <f t="shared" si="40"/>
        <v>0</v>
      </c>
      <c r="BI163" s="16">
        <f t="shared" si="41"/>
        <v>0</v>
      </c>
      <c r="BJ163" s="16">
        <f t="shared" si="42"/>
        <v>0</v>
      </c>
      <c r="BK163" s="16">
        <f t="shared" si="43"/>
        <v>0</v>
      </c>
      <c r="BL163" s="16">
        <f t="shared" si="44"/>
        <v>0</v>
      </c>
      <c r="BM163" s="16">
        <f t="shared" si="45"/>
        <v>0</v>
      </c>
      <c r="BN163" s="16">
        <f t="shared" si="46"/>
        <v>0</v>
      </c>
      <c r="BO163" s="16">
        <f t="shared" si="47"/>
        <v>0</v>
      </c>
      <c r="BP163" s="16">
        <f t="shared" si="48"/>
        <v>0</v>
      </c>
      <c r="BQ163" s="16">
        <f t="shared" si="49"/>
        <v>0</v>
      </c>
      <c r="BR163" s="16">
        <f t="shared" si="50"/>
        <v>0</v>
      </c>
      <c r="BS163" s="16">
        <f t="shared" si="51"/>
        <v>0</v>
      </c>
    </row>
    <row r="164" spans="1:71" ht="24" customHeight="1" x14ac:dyDescent="0.2">
      <c r="A164" s="10">
        <f t="shared" si="39"/>
        <v>157</v>
      </c>
      <c r="B164" s="54"/>
      <c r="C164" s="54"/>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H164" s="12">
        <f t="shared" si="40"/>
        <v>0</v>
      </c>
      <c r="BI164" s="12">
        <f t="shared" si="41"/>
        <v>0</v>
      </c>
      <c r="BJ164" s="12">
        <f t="shared" si="42"/>
        <v>0</v>
      </c>
      <c r="BK164" s="12">
        <f t="shared" si="43"/>
        <v>0</v>
      </c>
      <c r="BL164" s="12">
        <f t="shared" si="44"/>
        <v>0</v>
      </c>
      <c r="BM164" s="12">
        <f t="shared" si="45"/>
        <v>0</v>
      </c>
      <c r="BN164" s="12">
        <f t="shared" si="46"/>
        <v>0</v>
      </c>
      <c r="BO164" s="12">
        <f t="shared" si="47"/>
        <v>0</v>
      </c>
      <c r="BP164" s="12">
        <f t="shared" si="48"/>
        <v>0</v>
      </c>
      <c r="BQ164" s="12">
        <f t="shared" si="49"/>
        <v>0</v>
      </c>
      <c r="BR164" s="12">
        <f t="shared" si="50"/>
        <v>0</v>
      </c>
      <c r="BS164" s="12">
        <f t="shared" si="51"/>
        <v>0</v>
      </c>
    </row>
    <row r="165" spans="1:71" s="15" customFormat="1" ht="24" customHeight="1" x14ac:dyDescent="0.2">
      <c r="A165" s="11">
        <f t="shared" si="39"/>
        <v>158</v>
      </c>
      <c r="B165" s="55"/>
      <c r="C165" s="55"/>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H165" s="16">
        <f t="shared" si="40"/>
        <v>0</v>
      </c>
      <c r="BI165" s="16">
        <f t="shared" si="41"/>
        <v>0</v>
      </c>
      <c r="BJ165" s="16">
        <f t="shared" si="42"/>
        <v>0</v>
      </c>
      <c r="BK165" s="16">
        <f t="shared" si="43"/>
        <v>0</v>
      </c>
      <c r="BL165" s="16">
        <f t="shared" si="44"/>
        <v>0</v>
      </c>
      <c r="BM165" s="16">
        <f t="shared" si="45"/>
        <v>0</v>
      </c>
      <c r="BN165" s="16">
        <f t="shared" si="46"/>
        <v>0</v>
      </c>
      <c r="BO165" s="16">
        <f t="shared" si="47"/>
        <v>0</v>
      </c>
      <c r="BP165" s="16">
        <f t="shared" si="48"/>
        <v>0</v>
      </c>
      <c r="BQ165" s="16">
        <f t="shared" si="49"/>
        <v>0</v>
      </c>
      <c r="BR165" s="16">
        <f t="shared" si="50"/>
        <v>0</v>
      </c>
      <c r="BS165" s="16">
        <f t="shared" si="51"/>
        <v>0</v>
      </c>
    </row>
    <row r="166" spans="1:71" ht="24" customHeight="1" x14ac:dyDescent="0.2">
      <c r="A166" s="10">
        <f t="shared" si="39"/>
        <v>159</v>
      </c>
      <c r="B166" s="54"/>
      <c r="C166" s="54"/>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H166" s="12">
        <f t="shared" si="40"/>
        <v>0</v>
      </c>
      <c r="BI166" s="12">
        <f t="shared" si="41"/>
        <v>0</v>
      </c>
      <c r="BJ166" s="12">
        <f t="shared" si="42"/>
        <v>0</v>
      </c>
      <c r="BK166" s="12">
        <f t="shared" si="43"/>
        <v>0</v>
      </c>
      <c r="BL166" s="12">
        <f t="shared" si="44"/>
        <v>0</v>
      </c>
      <c r="BM166" s="12">
        <f t="shared" si="45"/>
        <v>0</v>
      </c>
      <c r="BN166" s="12">
        <f t="shared" si="46"/>
        <v>0</v>
      </c>
      <c r="BO166" s="12">
        <f t="shared" si="47"/>
        <v>0</v>
      </c>
      <c r="BP166" s="12">
        <f t="shared" si="48"/>
        <v>0</v>
      </c>
      <c r="BQ166" s="12">
        <f t="shared" si="49"/>
        <v>0</v>
      </c>
      <c r="BR166" s="12">
        <f t="shared" si="50"/>
        <v>0</v>
      </c>
      <c r="BS166" s="12">
        <f t="shared" si="51"/>
        <v>0</v>
      </c>
    </row>
    <row r="167" spans="1:71" s="15" customFormat="1" ht="24" customHeight="1" x14ac:dyDescent="0.2">
      <c r="A167" s="11">
        <f t="shared" si="39"/>
        <v>160</v>
      </c>
      <c r="B167" s="55"/>
      <c r="C167" s="55"/>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H167" s="16">
        <f t="shared" si="40"/>
        <v>0</v>
      </c>
      <c r="BI167" s="16">
        <f t="shared" si="41"/>
        <v>0</v>
      </c>
      <c r="BJ167" s="16">
        <f t="shared" si="42"/>
        <v>0</v>
      </c>
      <c r="BK167" s="16">
        <f t="shared" si="43"/>
        <v>0</v>
      </c>
      <c r="BL167" s="16">
        <f t="shared" si="44"/>
        <v>0</v>
      </c>
      <c r="BM167" s="16">
        <f t="shared" si="45"/>
        <v>0</v>
      </c>
      <c r="BN167" s="16">
        <f t="shared" si="46"/>
        <v>0</v>
      </c>
      <c r="BO167" s="16">
        <f t="shared" si="47"/>
        <v>0</v>
      </c>
      <c r="BP167" s="16">
        <f t="shared" si="48"/>
        <v>0</v>
      </c>
      <c r="BQ167" s="16">
        <f t="shared" si="49"/>
        <v>0</v>
      </c>
      <c r="BR167" s="16">
        <f t="shared" si="50"/>
        <v>0</v>
      </c>
      <c r="BS167" s="16">
        <f t="shared" si="51"/>
        <v>0</v>
      </c>
    </row>
    <row r="168" spans="1:71" ht="24" customHeight="1" x14ac:dyDescent="0.2">
      <c r="A168" s="10">
        <f t="shared" si="39"/>
        <v>161</v>
      </c>
      <c r="B168" s="54"/>
      <c r="C168" s="54"/>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H168" s="12">
        <f t="shared" si="40"/>
        <v>0</v>
      </c>
      <c r="BI168" s="12">
        <f t="shared" si="41"/>
        <v>0</v>
      </c>
      <c r="BJ168" s="12">
        <f t="shared" si="42"/>
        <v>0</v>
      </c>
      <c r="BK168" s="12">
        <f t="shared" si="43"/>
        <v>0</v>
      </c>
      <c r="BL168" s="12">
        <f t="shared" si="44"/>
        <v>0</v>
      </c>
      <c r="BM168" s="12">
        <f t="shared" si="45"/>
        <v>0</v>
      </c>
      <c r="BN168" s="12">
        <f t="shared" si="46"/>
        <v>0</v>
      </c>
      <c r="BO168" s="12">
        <f t="shared" si="47"/>
        <v>0</v>
      </c>
      <c r="BP168" s="12">
        <f t="shared" si="48"/>
        <v>0</v>
      </c>
      <c r="BQ168" s="12">
        <f t="shared" si="49"/>
        <v>0</v>
      </c>
      <c r="BR168" s="12">
        <f t="shared" si="50"/>
        <v>0</v>
      </c>
      <c r="BS168" s="12">
        <f t="shared" si="51"/>
        <v>0</v>
      </c>
    </row>
    <row r="169" spans="1:71" s="15" customFormat="1" ht="24" customHeight="1" x14ac:dyDescent="0.2">
      <c r="A169" s="11">
        <f t="shared" si="39"/>
        <v>162</v>
      </c>
      <c r="B169" s="55"/>
      <c r="C169" s="55"/>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H169" s="16">
        <f t="shared" si="40"/>
        <v>0</v>
      </c>
      <c r="BI169" s="16">
        <f t="shared" si="41"/>
        <v>0</v>
      </c>
      <c r="BJ169" s="16">
        <f t="shared" si="42"/>
        <v>0</v>
      </c>
      <c r="BK169" s="16">
        <f t="shared" si="43"/>
        <v>0</v>
      </c>
      <c r="BL169" s="16">
        <f t="shared" si="44"/>
        <v>0</v>
      </c>
      <c r="BM169" s="16">
        <f t="shared" si="45"/>
        <v>0</v>
      </c>
      <c r="BN169" s="16">
        <f t="shared" si="46"/>
        <v>0</v>
      </c>
      <c r="BO169" s="16">
        <f t="shared" si="47"/>
        <v>0</v>
      </c>
      <c r="BP169" s="16">
        <f t="shared" si="48"/>
        <v>0</v>
      </c>
      <c r="BQ169" s="16">
        <f t="shared" si="49"/>
        <v>0</v>
      </c>
      <c r="BR169" s="16">
        <f t="shared" si="50"/>
        <v>0</v>
      </c>
      <c r="BS169" s="16">
        <f t="shared" si="51"/>
        <v>0</v>
      </c>
    </row>
    <row r="170" spans="1:71" ht="24" customHeight="1" x14ac:dyDescent="0.2">
      <c r="A170" s="10">
        <f t="shared" si="39"/>
        <v>163</v>
      </c>
      <c r="B170" s="54"/>
      <c r="C170" s="54"/>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H170" s="12">
        <f t="shared" si="40"/>
        <v>0</v>
      </c>
      <c r="BI170" s="12">
        <f t="shared" si="41"/>
        <v>0</v>
      </c>
      <c r="BJ170" s="12">
        <f t="shared" si="42"/>
        <v>0</v>
      </c>
      <c r="BK170" s="12">
        <f t="shared" si="43"/>
        <v>0</v>
      </c>
      <c r="BL170" s="12">
        <f t="shared" si="44"/>
        <v>0</v>
      </c>
      <c r="BM170" s="12">
        <f t="shared" si="45"/>
        <v>0</v>
      </c>
      <c r="BN170" s="12">
        <f t="shared" si="46"/>
        <v>0</v>
      </c>
      <c r="BO170" s="12">
        <f t="shared" si="47"/>
        <v>0</v>
      </c>
      <c r="BP170" s="12">
        <f t="shared" si="48"/>
        <v>0</v>
      </c>
      <c r="BQ170" s="12">
        <f t="shared" si="49"/>
        <v>0</v>
      </c>
      <c r="BR170" s="12">
        <f t="shared" si="50"/>
        <v>0</v>
      </c>
      <c r="BS170" s="12">
        <f t="shared" si="51"/>
        <v>0</v>
      </c>
    </row>
    <row r="171" spans="1:71" s="15" customFormat="1" ht="24" customHeight="1" x14ac:dyDescent="0.2">
      <c r="A171" s="11">
        <f t="shared" si="39"/>
        <v>164</v>
      </c>
      <c r="B171" s="55"/>
      <c r="C171" s="55"/>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H171" s="16">
        <f t="shared" si="40"/>
        <v>0</v>
      </c>
      <c r="BI171" s="16">
        <f t="shared" si="41"/>
        <v>0</v>
      </c>
      <c r="BJ171" s="16">
        <f t="shared" si="42"/>
        <v>0</v>
      </c>
      <c r="BK171" s="16">
        <f t="shared" si="43"/>
        <v>0</v>
      </c>
      <c r="BL171" s="16">
        <f t="shared" si="44"/>
        <v>0</v>
      </c>
      <c r="BM171" s="16">
        <f t="shared" si="45"/>
        <v>0</v>
      </c>
      <c r="BN171" s="16">
        <f t="shared" si="46"/>
        <v>0</v>
      </c>
      <c r="BO171" s="16">
        <f t="shared" si="47"/>
        <v>0</v>
      </c>
      <c r="BP171" s="16">
        <f t="shared" si="48"/>
        <v>0</v>
      </c>
      <c r="BQ171" s="16">
        <f t="shared" si="49"/>
        <v>0</v>
      </c>
      <c r="BR171" s="16">
        <f t="shared" si="50"/>
        <v>0</v>
      </c>
      <c r="BS171" s="16">
        <f t="shared" si="51"/>
        <v>0</v>
      </c>
    </row>
    <row r="172" spans="1:71" ht="24" customHeight="1" x14ac:dyDescent="0.2">
      <c r="A172" s="10">
        <f t="shared" si="39"/>
        <v>165</v>
      </c>
      <c r="B172" s="54"/>
      <c r="C172" s="54"/>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H172" s="12">
        <f t="shared" si="40"/>
        <v>0</v>
      </c>
      <c r="BI172" s="12">
        <f t="shared" si="41"/>
        <v>0</v>
      </c>
      <c r="BJ172" s="12">
        <f t="shared" si="42"/>
        <v>0</v>
      </c>
      <c r="BK172" s="12">
        <f t="shared" si="43"/>
        <v>0</v>
      </c>
      <c r="BL172" s="12">
        <f t="shared" si="44"/>
        <v>0</v>
      </c>
      <c r="BM172" s="12">
        <f t="shared" si="45"/>
        <v>0</v>
      </c>
      <c r="BN172" s="12">
        <f t="shared" si="46"/>
        <v>0</v>
      </c>
      <c r="BO172" s="12">
        <f t="shared" si="47"/>
        <v>0</v>
      </c>
      <c r="BP172" s="12">
        <f t="shared" si="48"/>
        <v>0</v>
      </c>
      <c r="BQ172" s="12">
        <f t="shared" si="49"/>
        <v>0</v>
      </c>
      <c r="BR172" s="12">
        <f t="shared" si="50"/>
        <v>0</v>
      </c>
      <c r="BS172" s="12">
        <f t="shared" si="51"/>
        <v>0</v>
      </c>
    </row>
    <row r="173" spans="1:71" s="15" customFormat="1" ht="24" customHeight="1" x14ac:dyDescent="0.2">
      <c r="A173" s="11">
        <f t="shared" si="39"/>
        <v>166</v>
      </c>
      <c r="B173" s="55"/>
      <c r="C173" s="55"/>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H173" s="16">
        <f t="shared" si="40"/>
        <v>0</v>
      </c>
      <c r="BI173" s="16">
        <f t="shared" si="41"/>
        <v>0</v>
      </c>
      <c r="BJ173" s="16">
        <f t="shared" si="42"/>
        <v>0</v>
      </c>
      <c r="BK173" s="16">
        <f t="shared" si="43"/>
        <v>0</v>
      </c>
      <c r="BL173" s="16">
        <f t="shared" si="44"/>
        <v>0</v>
      </c>
      <c r="BM173" s="16">
        <f t="shared" si="45"/>
        <v>0</v>
      </c>
      <c r="BN173" s="16">
        <f t="shared" si="46"/>
        <v>0</v>
      </c>
      <c r="BO173" s="16">
        <f t="shared" si="47"/>
        <v>0</v>
      </c>
      <c r="BP173" s="16">
        <f t="shared" si="48"/>
        <v>0</v>
      </c>
      <c r="BQ173" s="16">
        <f t="shared" si="49"/>
        <v>0</v>
      </c>
      <c r="BR173" s="16">
        <f t="shared" si="50"/>
        <v>0</v>
      </c>
      <c r="BS173" s="16">
        <f t="shared" si="51"/>
        <v>0</v>
      </c>
    </row>
    <row r="174" spans="1:71" ht="24" customHeight="1" x14ac:dyDescent="0.2">
      <c r="A174" s="10">
        <f t="shared" si="39"/>
        <v>167</v>
      </c>
      <c r="B174" s="54"/>
      <c r="C174" s="54"/>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H174" s="12">
        <f t="shared" si="40"/>
        <v>0</v>
      </c>
      <c r="BI174" s="12">
        <f t="shared" si="41"/>
        <v>0</v>
      </c>
      <c r="BJ174" s="12">
        <f t="shared" si="42"/>
        <v>0</v>
      </c>
      <c r="BK174" s="12">
        <f t="shared" si="43"/>
        <v>0</v>
      </c>
      <c r="BL174" s="12">
        <f t="shared" si="44"/>
        <v>0</v>
      </c>
      <c r="BM174" s="12">
        <f t="shared" si="45"/>
        <v>0</v>
      </c>
      <c r="BN174" s="12">
        <f t="shared" si="46"/>
        <v>0</v>
      </c>
      <c r="BO174" s="12">
        <f t="shared" si="47"/>
        <v>0</v>
      </c>
      <c r="BP174" s="12">
        <f t="shared" si="48"/>
        <v>0</v>
      </c>
      <c r="BQ174" s="12">
        <f t="shared" si="49"/>
        <v>0</v>
      </c>
      <c r="BR174" s="12">
        <f t="shared" si="50"/>
        <v>0</v>
      </c>
      <c r="BS174" s="12">
        <f t="shared" si="51"/>
        <v>0</v>
      </c>
    </row>
    <row r="175" spans="1:71" s="15" customFormat="1" ht="24" customHeight="1" x14ac:dyDescent="0.2">
      <c r="A175" s="11">
        <f t="shared" si="39"/>
        <v>168</v>
      </c>
      <c r="B175" s="55"/>
      <c r="C175" s="55"/>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H175" s="16">
        <f t="shared" si="40"/>
        <v>0</v>
      </c>
      <c r="BI175" s="16">
        <f t="shared" si="41"/>
        <v>0</v>
      </c>
      <c r="BJ175" s="16">
        <f t="shared" si="42"/>
        <v>0</v>
      </c>
      <c r="BK175" s="16">
        <f t="shared" si="43"/>
        <v>0</v>
      </c>
      <c r="BL175" s="16">
        <f t="shared" si="44"/>
        <v>0</v>
      </c>
      <c r="BM175" s="16">
        <f t="shared" si="45"/>
        <v>0</v>
      </c>
      <c r="BN175" s="16">
        <f t="shared" si="46"/>
        <v>0</v>
      </c>
      <c r="BO175" s="16">
        <f t="shared" si="47"/>
        <v>0</v>
      </c>
      <c r="BP175" s="16">
        <f t="shared" si="48"/>
        <v>0</v>
      </c>
      <c r="BQ175" s="16">
        <f t="shared" si="49"/>
        <v>0</v>
      </c>
      <c r="BR175" s="16">
        <f t="shared" si="50"/>
        <v>0</v>
      </c>
      <c r="BS175" s="16">
        <f t="shared" si="51"/>
        <v>0</v>
      </c>
    </row>
    <row r="176" spans="1:71" ht="24" customHeight="1" x14ac:dyDescent="0.2">
      <c r="A176" s="10">
        <f t="shared" si="39"/>
        <v>169</v>
      </c>
      <c r="B176" s="54"/>
      <c r="C176" s="54"/>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H176" s="12">
        <f t="shared" si="40"/>
        <v>0</v>
      </c>
      <c r="BI176" s="12">
        <f t="shared" si="41"/>
        <v>0</v>
      </c>
      <c r="BJ176" s="12">
        <f t="shared" si="42"/>
        <v>0</v>
      </c>
      <c r="BK176" s="12">
        <f t="shared" si="43"/>
        <v>0</v>
      </c>
      <c r="BL176" s="12">
        <f t="shared" si="44"/>
        <v>0</v>
      </c>
      <c r="BM176" s="12">
        <f t="shared" si="45"/>
        <v>0</v>
      </c>
      <c r="BN176" s="12">
        <f t="shared" si="46"/>
        <v>0</v>
      </c>
      <c r="BO176" s="12">
        <f t="shared" si="47"/>
        <v>0</v>
      </c>
      <c r="BP176" s="12">
        <f t="shared" si="48"/>
        <v>0</v>
      </c>
      <c r="BQ176" s="12">
        <f t="shared" si="49"/>
        <v>0</v>
      </c>
      <c r="BR176" s="12">
        <f t="shared" si="50"/>
        <v>0</v>
      </c>
      <c r="BS176" s="12">
        <f t="shared" si="51"/>
        <v>0</v>
      </c>
    </row>
    <row r="177" spans="1:71" s="15" customFormat="1" ht="24" customHeight="1" x14ac:dyDescent="0.2">
      <c r="A177" s="11">
        <f t="shared" si="39"/>
        <v>170</v>
      </c>
      <c r="B177" s="55"/>
      <c r="C177" s="55"/>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H177" s="16">
        <f t="shared" si="40"/>
        <v>0</v>
      </c>
      <c r="BI177" s="16">
        <f t="shared" si="41"/>
        <v>0</v>
      </c>
      <c r="BJ177" s="16">
        <f t="shared" si="42"/>
        <v>0</v>
      </c>
      <c r="BK177" s="16">
        <f t="shared" si="43"/>
        <v>0</v>
      </c>
      <c r="BL177" s="16">
        <f t="shared" si="44"/>
        <v>0</v>
      </c>
      <c r="BM177" s="16">
        <f t="shared" si="45"/>
        <v>0</v>
      </c>
      <c r="BN177" s="16">
        <f t="shared" si="46"/>
        <v>0</v>
      </c>
      <c r="BO177" s="16">
        <f t="shared" si="47"/>
        <v>0</v>
      </c>
      <c r="BP177" s="16">
        <f t="shared" si="48"/>
        <v>0</v>
      </c>
      <c r="BQ177" s="16">
        <f t="shared" si="49"/>
        <v>0</v>
      </c>
      <c r="BR177" s="16">
        <f t="shared" si="50"/>
        <v>0</v>
      </c>
      <c r="BS177" s="16">
        <f t="shared" si="51"/>
        <v>0</v>
      </c>
    </row>
    <row r="178" spans="1:71" ht="24" customHeight="1" x14ac:dyDescent="0.2">
      <c r="A178" s="10">
        <f t="shared" si="39"/>
        <v>171</v>
      </c>
      <c r="B178" s="54"/>
      <c r="C178" s="54"/>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H178" s="12">
        <f t="shared" si="40"/>
        <v>0</v>
      </c>
      <c r="BI178" s="12">
        <f t="shared" si="41"/>
        <v>0</v>
      </c>
      <c r="BJ178" s="12">
        <f t="shared" si="42"/>
        <v>0</v>
      </c>
      <c r="BK178" s="12">
        <f t="shared" si="43"/>
        <v>0</v>
      </c>
      <c r="BL178" s="12">
        <f t="shared" si="44"/>
        <v>0</v>
      </c>
      <c r="BM178" s="12">
        <f t="shared" si="45"/>
        <v>0</v>
      </c>
      <c r="BN178" s="12">
        <f t="shared" si="46"/>
        <v>0</v>
      </c>
      <c r="BO178" s="12">
        <f t="shared" si="47"/>
        <v>0</v>
      </c>
      <c r="BP178" s="12">
        <f t="shared" si="48"/>
        <v>0</v>
      </c>
      <c r="BQ178" s="12">
        <f t="shared" si="49"/>
        <v>0</v>
      </c>
      <c r="BR178" s="12">
        <f t="shared" si="50"/>
        <v>0</v>
      </c>
      <c r="BS178" s="12">
        <f t="shared" si="51"/>
        <v>0</v>
      </c>
    </row>
    <row r="179" spans="1:71" s="15" customFormat="1" ht="24" customHeight="1" x14ac:dyDescent="0.2">
      <c r="A179" s="11">
        <f t="shared" si="39"/>
        <v>172</v>
      </c>
      <c r="B179" s="55"/>
      <c r="C179" s="55"/>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H179" s="16">
        <f t="shared" si="40"/>
        <v>0</v>
      </c>
      <c r="BI179" s="16">
        <f t="shared" si="41"/>
        <v>0</v>
      </c>
      <c r="BJ179" s="16">
        <f t="shared" si="42"/>
        <v>0</v>
      </c>
      <c r="BK179" s="16">
        <f t="shared" si="43"/>
        <v>0</v>
      </c>
      <c r="BL179" s="16">
        <f t="shared" si="44"/>
        <v>0</v>
      </c>
      <c r="BM179" s="16">
        <f t="shared" si="45"/>
        <v>0</v>
      </c>
      <c r="BN179" s="16">
        <f t="shared" si="46"/>
        <v>0</v>
      </c>
      <c r="BO179" s="16">
        <f t="shared" si="47"/>
        <v>0</v>
      </c>
      <c r="BP179" s="16">
        <f t="shared" si="48"/>
        <v>0</v>
      </c>
      <c r="BQ179" s="16">
        <f t="shared" si="49"/>
        <v>0</v>
      </c>
      <c r="BR179" s="16">
        <f t="shared" si="50"/>
        <v>0</v>
      </c>
      <c r="BS179" s="16">
        <f t="shared" si="51"/>
        <v>0</v>
      </c>
    </row>
    <row r="180" spans="1:71" ht="24" customHeight="1" x14ac:dyDescent="0.2">
      <c r="A180" s="10">
        <f t="shared" si="39"/>
        <v>173</v>
      </c>
      <c r="B180" s="54"/>
      <c r="C180" s="54"/>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H180" s="12">
        <f t="shared" si="40"/>
        <v>0</v>
      </c>
      <c r="BI180" s="12">
        <f t="shared" si="41"/>
        <v>0</v>
      </c>
      <c r="BJ180" s="12">
        <f t="shared" si="42"/>
        <v>0</v>
      </c>
      <c r="BK180" s="12">
        <f t="shared" si="43"/>
        <v>0</v>
      </c>
      <c r="BL180" s="12">
        <f t="shared" si="44"/>
        <v>0</v>
      </c>
      <c r="BM180" s="12">
        <f t="shared" si="45"/>
        <v>0</v>
      </c>
      <c r="BN180" s="12">
        <f t="shared" si="46"/>
        <v>0</v>
      </c>
      <c r="BO180" s="12">
        <f t="shared" si="47"/>
        <v>0</v>
      </c>
      <c r="BP180" s="12">
        <f t="shared" si="48"/>
        <v>0</v>
      </c>
      <c r="BQ180" s="12">
        <f t="shared" si="49"/>
        <v>0</v>
      </c>
      <c r="BR180" s="12">
        <f t="shared" si="50"/>
        <v>0</v>
      </c>
      <c r="BS180" s="12">
        <f t="shared" si="51"/>
        <v>0</v>
      </c>
    </row>
    <row r="181" spans="1:71" s="15" customFormat="1" ht="24" customHeight="1" x14ac:dyDescent="0.2">
      <c r="A181" s="11">
        <f t="shared" si="39"/>
        <v>174</v>
      </c>
      <c r="B181" s="55"/>
      <c r="C181" s="55"/>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H181" s="16">
        <f t="shared" si="40"/>
        <v>0</v>
      </c>
      <c r="BI181" s="16">
        <f t="shared" si="41"/>
        <v>0</v>
      </c>
      <c r="BJ181" s="16">
        <f t="shared" si="42"/>
        <v>0</v>
      </c>
      <c r="BK181" s="16">
        <f t="shared" si="43"/>
        <v>0</v>
      </c>
      <c r="BL181" s="16">
        <f t="shared" si="44"/>
        <v>0</v>
      </c>
      <c r="BM181" s="16">
        <f t="shared" si="45"/>
        <v>0</v>
      </c>
      <c r="BN181" s="16">
        <f t="shared" si="46"/>
        <v>0</v>
      </c>
      <c r="BO181" s="16">
        <f t="shared" si="47"/>
        <v>0</v>
      </c>
      <c r="BP181" s="16">
        <f t="shared" si="48"/>
        <v>0</v>
      </c>
      <c r="BQ181" s="16">
        <f t="shared" si="49"/>
        <v>0</v>
      </c>
      <c r="BR181" s="16">
        <f t="shared" si="50"/>
        <v>0</v>
      </c>
      <c r="BS181" s="16">
        <f t="shared" si="51"/>
        <v>0</v>
      </c>
    </row>
    <row r="182" spans="1:71" ht="24" customHeight="1" x14ac:dyDescent="0.2">
      <c r="A182" s="10">
        <f t="shared" si="39"/>
        <v>175</v>
      </c>
      <c r="B182" s="54"/>
      <c r="C182" s="54"/>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H182" s="12">
        <f t="shared" si="40"/>
        <v>0</v>
      </c>
      <c r="BI182" s="12">
        <f t="shared" si="41"/>
        <v>0</v>
      </c>
      <c r="BJ182" s="12">
        <f t="shared" si="42"/>
        <v>0</v>
      </c>
      <c r="BK182" s="12">
        <f t="shared" si="43"/>
        <v>0</v>
      </c>
      <c r="BL182" s="12">
        <f t="shared" si="44"/>
        <v>0</v>
      </c>
      <c r="BM182" s="12">
        <f t="shared" si="45"/>
        <v>0</v>
      </c>
      <c r="BN182" s="12">
        <f t="shared" si="46"/>
        <v>0</v>
      </c>
      <c r="BO182" s="12">
        <f t="shared" si="47"/>
        <v>0</v>
      </c>
      <c r="BP182" s="12">
        <f t="shared" si="48"/>
        <v>0</v>
      </c>
      <c r="BQ182" s="12">
        <f t="shared" si="49"/>
        <v>0</v>
      </c>
      <c r="BR182" s="12">
        <f t="shared" si="50"/>
        <v>0</v>
      </c>
      <c r="BS182" s="12">
        <f t="shared" si="51"/>
        <v>0</v>
      </c>
    </row>
    <row r="183" spans="1:71" ht="24" customHeight="1" x14ac:dyDescent="0.2">
      <c r="A183" s="10">
        <f t="shared" si="39"/>
        <v>176</v>
      </c>
      <c r="B183" s="54"/>
      <c r="C183" s="54"/>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H183" s="12">
        <f t="shared" si="40"/>
        <v>0</v>
      </c>
      <c r="BI183" s="12">
        <f t="shared" si="41"/>
        <v>0</v>
      </c>
      <c r="BJ183" s="12">
        <f t="shared" si="42"/>
        <v>0</v>
      </c>
      <c r="BK183" s="12">
        <f t="shared" si="43"/>
        <v>0</v>
      </c>
      <c r="BL183" s="12">
        <f t="shared" si="44"/>
        <v>0</v>
      </c>
      <c r="BM183" s="12">
        <f t="shared" si="45"/>
        <v>0</v>
      </c>
      <c r="BN183" s="12">
        <f t="shared" si="46"/>
        <v>0</v>
      </c>
      <c r="BO183" s="12">
        <f t="shared" si="47"/>
        <v>0</v>
      </c>
      <c r="BP183" s="12">
        <f t="shared" si="48"/>
        <v>0</v>
      </c>
      <c r="BQ183" s="12">
        <f t="shared" si="49"/>
        <v>0</v>
      </c>
      <c r="BR183" s="12">
        <f t="shared" si="50"/>
        <v>0</v>
      </c>
      <c r="BS183" s="12">
        <f t="shared" si="51"/>
        <v>0</v>
      </c>
    </row>
    <row r="184" spans="1:71" ht="24" customHeight="1" x14ac:dyDescent="0.2">
      <c r="A184" s="10">
        <f t="shared" si="39"/>
        <v>177</v>
      </c>
      <c r="B184" s="54"/>
      <c r="C184" s="54"/>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H184" s="12">
        <f t="shared" si="40"/>
        <v>0</v>
      </c>
      <c r="BI184" s="12">
        <f t="shared" si="41"/>
        <v>0</v>
      </c>
      <c r="BJ184" s="12">
        <f t="shared" si="42"/>
        <v>0</v>
      </c>
      <c r="BK184" s="12">
        <f t="shared" si="43"/>
        <v>0</v>
      </c>
      <c r="BL184" s="12">
        <f t="shared" si="44"/>
        <v>0</v>
      </c>
      <c r="BM184" s="12">
        <f t="shared" si="45"/>
        <v>0</v>
      </c>
      <c r="BN184" s="12">
        <f t="shared" si="46"/>
        <v>0</v>
      </c>
      <c r="BO184" s="12">
        <f t="shared" si="47"/>
        <v>0</v>
      </c>
      <c r="BP184" s="12">
        <f t="shared" si="48"/>
        <v>0</v>
      </c>
      <c r="BQ184" s="12">
        <f t="shared" si="49"/>
        <v>0</v>
      </c>
      <c r="BR184" s="12">
        <f t="shared" si="50"/>
        <v>0</v>
      </c>
      <c r="BS184" s="12">
        <f t="shared" si="51"/>
        <v>0</v>
      </c>
    </row>
    <row r="185" spans="1:71" ht="24" customHeight="1" x14ac:dyDescent="0.2">
      <c r="A185" s="10">
        <f t="shared" si="39"/>
        <v>178</v>
      </c>
      <c r="B185" s="54"/>
      <c r="C185" s="54"/>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H185" s="12">
        <f t="shared" si="40"/>
        <v>0</v>
      </c>
      <c r="BI185" s="12">
        <f t="shared" si="41"/>
        <v>0</v>
      </c>
      <c r="BJ185" s="12">
        <f t="shared" si="42"/>
        <v>0</v>
      </c>
      <c r="BK185" s="12">
        <f t="shared" si="43"/>
        <v>0</v>
      </c>
      <c r="BL185" s="12">
        <f t="shared" si="44"/>
        <v>0</v>
      </c>
      <c r="BM185" s="12">
        <f t="shared" si="45"/>
        <v>0</v>
      </c>
      <c r="BN185" s="12">
        <f t="shared" si="46"/>
        <v>0</v>
      </c>
      <c r="BO185" s="12">
        <f t="shared" si="47"/>
        <v>0</v>
      </c>
      <c r="BP185" s="12">
        <f t="shared" si="48"/>
        <v>0</v>
      </c>
      <c r="BQ185" s="12">
        <f t="shared" si="49"/>
        <v>0</v>
      </c>
      <c r="BR185" s="12">
        <f t="shared" si="50"/>
        <v>0</v>
      </c>
      <c r="BS185" s="12">
        <f t="shared" si="51"/>
        <v>0</v>
      </c>
    </row>
    <row r="186" spans="1:71" ht="24" customHeight="1" x14ac:dyDescent="0.2">
      <c r="A186" s="10">
        <f t="shared" si="39"/>
        <v>179</v>
      </c>
      <c r="B186" s="54"/>
      <c r="C186" s="54"/>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H186" s="12">
        <f t="shared" si="40"/>
        <v>0</v>
      </c>
      <c r="BI186" s="12">
        <f t="shared" si="41"/>
        <v>0</v>
      </c>
      <c r="BJ186" s="12">
        <f t="shared" si="42"/>
        <v>0</v>
      </c>
      <c r="BK186" s="12">
        <f t="shared" si="43"/>
        <v>0</v>
      </c>
      <c r="BL186" s="12">
        <f t="shared" si="44"/>
        <v>0</v>
      </c>
      <c r="BM186" s="12">
        <f t="shared" si="45"/>
        <v>0</v>
      </c>
      <c r="BN186" s="12">
        <f t="shared" si="46"/>
        <v>0</v>
      </c>
      <c r="BO186" s="12">
        <f t="shared" si="47"/>
        <v>0</v>
      </c>
      <c r="BP186" s="12">
        <f t="shared" si="48"/>
        <v>0</v>
      </c>
      <c r="BQ186" s="12">
        <f t="shared" si="49"/>
        <v>0</v>
      </c>
      <c r="BR186" s="12">
        <f t="shared" si="50"/>
        <v>0</v>
      </c>
      <c r="BS186" s="12">
        <f t="shared" si="51"/>
        <v>0</v>
      </c>
    </row>
    <row r="187" spans="1:71" ht="24" customHeight="1" x14ac:dyDescent="0.2">
      <c r="A187" s="10">
        <f t="shared" si="39"/>
        <v>180</v>
      </c>
      <c r="B187" s="54"/>
      <c r="C187" s="54"/>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H187" s="12">
        <f t="shared" si="40"/>
        <v>0</v>
      </c>
      <c r="BI187" s="12">
        <f t="shared" si="41"/>
        <v>0</v>
      </c>
      <c r="BJ187" s="12">
        <f t="shared" si="42"/>
        <v>0</v>
      </c>
      <c r="BK187" s="12">
        <f t="shared" si="43"/>
        <v>0</v>
      </c>
      <c r="BL187" s="12">
        <f t="shared" si="44"/>
        <v>0</v>
      </c>
      <c r="BM187" s="12">
        <f t="shared" si="45"/>
        <v>0</v>
      </c>
      <c r="BN187" s="12">
        <f t="shared" si="46"/>
        <v>0</v>
      </c>
      <c r="BO187" s="12">
        <f t="shared" si="47"/>
        <v>0</v>
      </c>
      <c r="BP187" s="12">
        <f t="shared" si="48"/>
        <v>0</v>
      </c>
      <c r="BQ187" s="12">
        <f t="shared" si="49"/>
        <v>0</v>
      </c>
      <c r="BR187" s="12">
        <f t="shared" si="50"/>
        <v>0</v>
      </c>
      <c r="BS187" s="12">
        <f t="shared" si="51"/>
        <v>0</v>
      </c>
    </row>
    <row r="188" spans="1:71" ht="24" customHeight="1" x14ac:dyDescent="0.2">
      <c r="A188" s="10">
        <f t="shared" si="39"/>
        <v>181</v>
      </c>
      <c r="B188" s="54"/>
      <c r="C188" s="54"/>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H188" s="12">
        <f t="shared" si="40"/>
        <v>0</v>
      </c>
      <c r="BI188" s="12">
        <f t="shared" si="41"/>
        <v>0</v>
      </c>
      <c r="BJ188" s="12">
        <f t="shared" si="42"/>
        <v>0</v>
      </c>
      <c r="BK188" s="12">
        <f t="shared" si="43"/>
        <v>0</v>
      </c>
      <c r="BL188" s="12">
        <f t="shared" si="44"/>
        <v>0</v>
      </c>
      <c r="BM188" s="12">
        <f t="shared" si="45"/>
        <v>0</v>
      </c>
      <c r="BN188" s="12">
        <f t="shared" si="46"/>
        <v>0</v>
      </c>
      <c r="BO188" s="12">
        <f t="shared" si="47"/>
        <v>0</v>
      </c>
      <c r="BP188" s="12">
        <f t="shared" si="48"/>
        <v>0</v>
      </c>
      <c r="BQ188" s="12">
        <f t="shared" si="49"/>
        <v>0</v>
      </c>
      <c r="BR188" s="12">
        <f t="shared" si="50"/>
        <v>0</v>
      </c>
      <c r="BS188" s="12">
        <f t="shared" si="51"/>
        <v>0</v>
      </c>
    </row>
    <row r="189" spans="1:71" ht="24" customHeight="1" x14ac:dyDescent="0.2">
      <c r="A189" s="10">
        <f t="shared" si="39"/>
        <v>182</v>
      </c>
      <c r="B189" s="54"/>
      <c r="C189" s="54"/>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H189" s="12">
        <f t="shared" si="40"/>
        <v>0</v>
      </c>
      <c r="BI189" s="12">
        <f t="shared" si="41"/>
        <v>0</v>
      </c>
      <c r="BJ189" s="12">
        <f t="shared" si="42"/>
        <v>0</v>
      </c>
      <c r="BK189" s="12">
        <f t="shared" si="43"/>
        <v>0</v>
      </c>
      <c r="BL189" s="12">
        <f t="shared" si="44"/>
        <v>0</v>
      </c>
      <c r="BM189" s="12">
        <f t="shared" si="45"/>
        <v>0</v>
      </c>
      <c r="BN189" s="12">
        <f t="shared" si="46"/>
        <v>0</v>
      </c>
      <c r="BO189" s="12">
        <f t="shared" si="47"/>
        <v>0</v>
      </c>
      <c r="BP189" s="12">
        <f t="shared" si="48"/>
        <v>0</v>
      </c>
      <c r="BQ189" s="12">
        <f t="shared" si="49"/>
        <v>0</v>
      </c>
      <c r="BR189" s="12">
        <f t="shared" si="50"/>
        <v>0</v>
      </c>
      <c r="BS189" s="12">
        <f t="shared" si="51"/>
        <v>0</v>
      </c>
    </row>
    <row r="190" spans="1:71" ht="24" customHeight="1" x14ac:dyDescent="0.2">
      <c r="A190" s="10">
        <f t="shared" si="39"/>
        <v>183</v>
      </c>
      <c r="B190" s="54"/>
      <c r="C190" s="54"/>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H190" s="12">
        <f t="shared" si="40"/>
        <v>0</v>
      </c>
      <c r="BI190" s="12">
        <f t="shared" si="41"/>
        <v>0</v>
      </c>
      <c r="BJ190" s="12">
        <f t="shared" si="42"/>
        <v>0</v>
      </c>
      <c r="BK190" s="12">
        <f t="shared" si="43"/>
        <v>0</v>
      </c>
      <c r="BL190" s="12">
        <f t="shared" si="44"/>
        <v>0</v>
      </c>
      <c r="BM190" s="12">
        <f t="shared" si="45"/>
        <v>0</v>
      </c>
      <c r="BN190" s="12">
        <f t="shared" si="46"/>
        <v>0</v>
      </c>
      <c r="BO190" s="12">
        <f t="shared" si="47"/>
        <v>0</v>
      </c>
      <c r="BP190" s="12">
        <f t="shared" si="48"/>
        <v>0</v>
      </c>
      <c r="BQ190" s="12">
        <f t="shared" si="49"/>
        <v>0</v>
      </c>
      <c r="BR190" s="12">
        <f t="shared" si="50"/>
        <v>0</v>
      </c>
      <c r="BS190" s="12">
        <f t="shared" si="51"/>
        <v>0</v>
      </c>
    </row>
    <row r="191" spans="1:71" ht="24" customHeight="1" x14ac:dyDescent="0.2">
      <c r="A191" s="10">
        <f t="shared" si="39"/>
        <v>184</v>
      </c>
      <c r="B191" s="54"/>
      <c r="C191" s="54"/>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H191" s="12">
        <f t="shared" si="40"/>
        <v>0</v>
      </c>
      <c r="BI191" s="12">
        <f t="shared" si="41"/>
        <v>0</v>
      </c>
      <c r="BJ191" s="12">
        <f t="shared" si="42"/>
        <v>0</v>
      </c>
      <c r="BK191" s="12">
        <f t="shared" si="43"/>
        <v>0</v>
      </c>
      <c r="BL191" s="12">
        <f t="shared" si="44"/>
        <v>0</v>
      </c>
      <c r="BM191" s="12">
        <f t="shared" si="45"/>
        <v>0</v>
      </c>
      <c r="BN191" s="12">
        <f t="shared" si="46"/>
        <v>0</v>
      </c>
      <c r="BO191" s="12">
        <f t="shared" si="47"/>
        <v>0</v>
      </c>
      <c r="BP191" s="12">
        <f t="shared" si="48"/>
        <v>0</v>
      </c>
      <c r="BQ191" s="12">
        <f t="shared" si="49"/>
        <v>0</v>
      </c>
      <c r="BR191" s="12">
        <f t="shared" si="50"/>
        <v>0</v>
      </c>
      <c r="BS191" s="12">
        <f t="shared" si="51"/>
        <v>0</v>
      </c>
    </row>
    <row r="192" spans="1:71" ht="24" customHeight="1" x14ac:dyDescent="0.2">
      <c r="A192" s="10">
        <f t="shared" si="39"/>
        <v>185</v>
      </c>
      <c r="B192" s="54"/>
      <c r="C192" s="54"/>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H192" s="12">
        <f t="shared" si="40"/>
        <v>0</v>
      </c>
      <c r="BI192" s="12">
        <f t="shared" si="41"/>
        <v>0</v>
      </c>
      <c r="BJ192" s="12">
        <f t="shared" si="42"/>
        <v>0</v>
      </c>
      <c r="BK192" s="12">
        <f t="shared" si="43"/>
        <v>0</v>
      </c>
      <c r="BL192" s="12">
        <f t="shared" si="44"/>
        <v>0</v>
      </c>
      <c r="BM192" s="12">
        <f t="shared" si="45"/>
        <v>0</v>
      </c>
      <c r="BN192" s="12">
        <f t="shared" si="46"/>
        <v>0</v>
      </c>
      <c r="BO192" s="12">
        <f t="shared" si="47"/>
        <v>0</v>
      </c>
      <c r="BP192" s="12">
        <f t="shared" si="48"/>
        <v>0</v>
      </c>
      <c r="BQ192" s="12">
        <f t="shared" si="49"/>
        <v>0</v>
      </c>
      <c r="BR192" s="12">
        <f t="shared" si="50"/>
        <v>0</v>
      </c>
      <c r="BS192" s="12">
        <f t="shared" si="51"/>
        <v>0</v>
      </c>
    </row>
    <row r="193" spans="1:71" ht="24" customHeight="1" x14ac:dyDescent="0.2">
      <c r="A193" s="10">
        <f t="shared" si="39"/>
        <v>186</v>
      </c>
      <c r="B193" s="54"/>
      <c r="C193" s="54"/>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H193" s="12">
        <f t="shared" si="40"/>
        <v>0</v>
      </c>
      <c r="BI193" s="12">
        <f t="shared" si="41"/>
        <v>0</v>
      </c>
      <c r="BJ193" s="12">
        <f t="shared" si="42"/>
        <v>0</v>
      </c>
      <c r="BK193" s="12">
        <f t="shared" si="43"/>
        <v>0</v>
      </c>
      <c r="BL193" s="12">
        <f t="shared" si="44"/>
        <v>0</v>
      </c>
      <c r="BM193" s="12">
        <f t="shared" si="45"/>
        <v>0</v>
      </c>
      <c r="BN193" s="12">
        <f t="shared" si="46"/>
        <v>0</v>
      </c>
      <c r="BO193" s="12">
        <f t="shared" si="47"/>
        <v>0</v>
      </c>
      <c r="BP193" s="12">
        <f t="shared" si="48"/>
        <v>0</v>
      </c>
      <c r="BQ193" s="12">
        <f t="shared" si="49"/>
        <v>0</v>
      </c>
      <c r="BR193" s="12">
        <f t="shared" si="50"/>
        <v>0</v>
      </c>
      <c r="BS193" s="12">
        <f t="shared" si="51"/>
        <v>0</v>
      </c>
    </row>
    <row r="194" spans="1:71" ht="24" customHeight="1" x14ac:dyDescent="0.2">
      <c r="A194" s="10">
        <f t="shared" si="39"/>
        <v>187</v>
      </c>
      <c r="B194" s="54"/>
      <c r="C194" s="54"/>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H194" s="12">
        <f t="shared" si="40"/>
        <v>0</v>
      </c>
      <c r="BI194" s="12">
        <f t="shared" si="41"/>
        <v>0</v>
      </c>
      <c r="BJ194" s="12">
        <f t="shared" si="42"/>
        <v>0</v>
      </c>
      <c r="BK194" s="12">
        <f t="shared" si="43"/>
        <v>0</v>
      </c>
      <c r="BL194" s="12">
        <f t="shared" si="44"/>
        <v>0</v>
      </c>
      <c r="BM194" s="12">
        <f t="shared" si="45"/>
        <v>0</v>
      </c>
      <c r="BN194" s="12">
        <f t="shared" si="46"/>
        <v>0</v>
      </c>
      <c r="BO194" s="12">
        <f t="shared" si="47"/>
        <v>0</v>
      </c>
      <c r="BP194" s="12">
        <f t="shared" si="48"/>
        <v>0</v>
      </c>
      <c r="BQ194" s="12">
        <f t="shared" si="49"/>
        <v>0</v>
      </c>
      <c r="BR194" s="12">
        <f t="shared" si="50"/>
        <v>0</v>
      </c>
      <c r="BS194" s="12">
        <f t="shared" si="51"/>
        <v>0</v>
      </c>
    </row>
    <row r="195" spans="1:71" ht="24" customHeight="1" x14ac:dyDescent="0.2">
      <c r="A195" s="10">
        <f t="shared" si="39"/>
        <v>188</v>
      </c>
      <c r="B195" s="54"/>
      <c r="C195" s="54"/>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H195" s="12">
        <f t="shared" si="40"/>
        <v>0</v>
      </c>
      <c r="BI195" s="12">
        <f t="shared" si="41"/>
        <v>0</v>
      </c>
      <c r="BJ195" s="12">
        <f t="shared" si="42"/>
        <v>0</v>
      </c>
      <c r="BK195" s="12">
        <f t="shared" si="43"/>
        <v>0</v>
      </c>
      <c r="BL195" s="12">
        <f t="shared" si="44"/>
        <v>0</v>
      </c>
      <c r="BM195" s="12">
        <f t="shared" si="45"/>
        <v>0</v>
      </c>
      <c r="BN195" s="12">
        <f t="shared" si="46"/>
        <v>0</v>
      </c>
      <c r="BO195" s="12">
        <f t="shared" si="47"/>
        <v>0</v>
      </c>
      <c r="BP195" s="12">
        <f t="shared" si="48"/>
        <v>0</v>
      </c>
      <c r="BQ195" s="12">
        <f t="shared" si="49"/>
        <v>0</v>
      </c>
      <c r="BR195" s="12">
        <f t="shared" si="50"/>
        <v>0</v>
      </c>
      <c r="BS195" s="12">
        <f t="shared" si="51"/>
        <v>0</v>
      </c>
    </row>
    <row r="196" spans="1:71" ht="24" customHeight="1" x14ac:dyDescent="0.2">
      <c r="A196" s="10">
        <f t="shared" si="39"/>
        <v>189</v>
      </c>
      <c r="B196" s="54"/>
      <c r="C196" s="54"/>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H196" s="12">
        <f t="shared" si="40"/>
        <v>0</v>
      </c>
      <c r="BI196" s="12">
        <f t="shared" si="41"/>
        <v>0</v>
      </c>
      <c r="BJ196" s="12">
        <f t="shared" si="42"/>
        <v>0</v>
      </c>
      <c r="BK196" s="12">
        <f t="shared" si="43"/>
        <v>0</v>
      </c>
      <c r="BL196" s="12">
        <f t="shared" si="44"/>
        <v>0</v>
      </c>
      <c r="BM196" s="12">
        <f t="shared" si="45"/>
        <v>0</v>
      </c>
      <c r="BN196" s="12">
        <f t="shared" si="46"/>
        <v>0</v>
      </c>
      <c r="BO196" s="12">
        <f t="shared" si="47"/>
        <v>0</v>
      </c>
      <c r="BP196" s="12">
        <f t="shared" si="48"/>
        <v>0</v>
      </c>
      <c r="BQ196" s="12">
        <f t="shared" si="49"/>
        <v>0</v>
      </c>
      <c r="BR196" s="12">
        <f t="shared" si="50"/>
        <v>0</v>
      </c>
      <c r="BS196" s="12">
        <f t="shared" si="51"/>
        <v>0</v>
      </c>
    </row>
    <row r="197" spans="1:71" ht="24" customHeight="1" x14ac:dyDescent="0.2">
      <c r="A197" s="10">
        <f t="shared" si="39"/>
        <v>190</v>
      </c>
      <c r="B197" s="54"/>
      <c r="C197" s="54"/>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H197" s="12">
        <f t="shared" si="40"/>
        <v>0</v>
      </c>
      <c r="BI197" s="12">
        <f t="shared" si="41"/>
        <v>0</v>
      </c>
      <c r="BJ197" s="12">
        <f t="shared" si="42"/>
        <v>0</v>
      </c>
      <c r="BK197" s="12">
        <f t="shared" si="43"/>
        <v>0</v>
      </c>
      <c r="BL197" s="12">
        <f t="shared" si="44"/>
        <v>0</v>
      </c>
      <c r="BM197" s="12">
        <f t="shared" si="45"/>
        <v>0</v>
      </c>
      <c r="BN197" s="12">
        <f t="shared" si="46"/>
        <v>0</v>
      </c>
      <c r="BO197" s="12">
        <f t="shared" si="47"/>
        <v>0</v>
      </c>
      <c r="BP197" s="12">
        <f t="shared" si="48"/>
        <v>0</v>
      </c>
      <c r="BQ197" s="12">
        <f t="shared" si="49"/>
        <v>0</v>
      </c>
      <c r="BR197" s="12">
        <f t="shared" si="50"/>
        <v>0</v>
      </c>
      <c r="BS197" s="12">
        <f t="shared" si="51"/>
        <v>0</v>
      </c>
    </row>
    <row r="198" spans="1:71" ht="24" customHeight="1" x14ac:dyDescent="0.2">
      <c r="A198" s="10">
        <f t="shared" si="39"/>
        <v>191</v>
      </c>
      <c r="B198" s="54"/>
      <c r="C198" s="54"/>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H198" s="12">
        <f t="shared" si="40"/>
        <v>0</v>
      </c>
      <c r="BI198" s="12">
        <f t="shared" si="41"/>
        <v>0</v>
      </c>
      <c r="BJ198" s="12">
        <f t="shared" si="42"/>
        <v>0</v>
      </c>
      <c r="BK198" s="12">
        <f t="shared" si="43"/>
        <v>0</v>
      </c>
      <c r="BL198" s="12">
        <f t="shared" si="44"/>
        <v>0</v>
      </c>
      <c r="BM198" s="12">
        <f t="shared" si="45"/>
        <v>0</v>
      </c>
      <c r="BN198" s="12">
        <f t="shared" si="46"/>
        <v>0</v>
      </c>
      <c r="BO198" s="12">
        <f t="shared" si="47"/>
        <v>0</v>
      </c>
      <c r="BP198" s="12">
        <f t="shared" si="48"/>
        <v>0</v>
      </c>
      <c r="BQ198" s="12">
        <f t="shared" si="49"/>
        <v>0</v>
      </c>
      <c r="BR198" s="12">
        <f t="shared" si="50"/>
        <v>0</v>
      </c>
      <c r="BS198" s="12">
        <f t="shared" si="51"/>
        <v>0</v>
      </c>
    </row>
    <row r="199" spans="1:71" ht="24" customHeight="1" x14ac:dyDescent="0.2">
      <c r="A199" s="10">
        <f t="shared" si="39"/>
        <v>192</v>
      </c>
      <c r="B199" s="54"/>
      <c r="C199" s="54"/>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H199" s="12">
        <f t="shared" si="40"/>
        <v>0</v>
      </c>
      <c r="BI199" s="12">
        <f t="shared" si="41"/>
        <v>0</v>
      </c>
      <c r="BJ199" s="12">
        <f t="shared" si="42"/>
        <v>0</v>
      </c>
      <c r="BK199" s="12">
        <f t="shared" si="43"/>
        <v>0</v>
      </c>
      <c r="BL199" s="12">
        <f t="shared" si="44"/>
        <v>0</v>
      </c>
      <c r="BM199" s="12">
        <f t="shared" si="45"/>
        <v>0</v>
      </c>
      <c r="BN199" s="12">
        <f t="shared" si="46"/>
        <v>0</v>
      </c>
      <c r="BO199" s="12">
        <f t="shared" si="47"/>
        <v>0</v>
      </c>
      <c r="BP199" s="12">
        <f t="shared" si="48"/>
        <v>0</v>
      </c>
      <c r="BQ199" s="12">
        <f t="shared" si="49"/>
        <v>0</v>
      </c>
      <c r="BR199" s="12">
        <f t="shared" si="50"/>
        <v>0</v>
      </c>
      <c r="BS199" s="12">
        <f t="shared" si="51"/>
        <v>0</v>
      </c>
    </row>
    <row r="200" spans="1:71" ht="24" customHeight="1" x14ac:dyDescent="0.2">
      <c r="A200" s="10">
        <f t="shared" si="39"/>
        <v>193</v>
      </c>
      <c r="B200" s="54"/>
      <c r="C200" s="54"/>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H200" s="12">
        <f t="shared" si="40"/>
        <v>0</v>
      </c>
      <c r="BI200" s="12">
        <f t="shared" si="41"/>
        <v>0</v>
      </c>
      <c r="BJ200" s="12">
        <f t="shared" si="42"/>
        <v>0</v>
      </c>
      <c r="BK200" s="12">
        <f t="shared" si="43"/>
        <v>0</v>
      </c>
      <c r="BL200" s="12">
        <f t="shared" si="44"/>
        <v>0</v>
      </c>
      <c r="BM200" s="12">
        <f t="shared" si="45"/>
        <v>0</v>
      </c>
      <c r="BN200" s="12">
        <f t="shared" si="46"/>
        <v>0</v>
      </c>
      <c r="BO200" s="12">
        <f t="shared" si="47"/>
        <v>0</v>
      </c>
      <c r="BP200" s="12">
        <f t="shared" si="48"/>
        <v>0</v>
      </c>
      <c r="BQ200" s="12">
        <f t="shared" si="49"/>
        <v>0</v>
      </c>
      <c r="BR200" s="12">
        <f t="shared" si="50"/>
        <v>0</v>
      </c>
      <c r="BS200" s="12">
        <f t="shared" si="51"/>
        <v>0</v>
      </c>
    </row>
    <row r="201" spans="1:71" ht="24" customHeight="1" x14ac:dyDescent="0.2">
      <c r="A201" s="10">
        <f t="shared" si="39"/>
        <v>194</v>
      </c>
      <c r="B201" s="54"/>
      <c r="C201" s="54"/>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H201" s="12">
        <f t="shared" si="40"/>
        <v>0</v>
      </c>
      <c r="BI201" s="12">
        <f t="shared" si="41"/>
        <v>0</v>
      </c>
      <c r="BJ201" s="12">
        <f t="shared" si="42"/>
        <v>0</v>
      </c>
      <c r="BK201" s="12">
        <f t="shared" si="43"/>
        <v>0</v>
      </c>
      <c r="BL201" s="12">
        <f t="shared" si="44"/>
        <v>0</v>
      </c>
      <c r="BM201" s="12">
        <f t="shared" si="45"/>
        <v>0</v>
      </c>
      <c r="BN201" s="12">
        <f t="shared" si="46"/>
        <v>0</v>
      </c>
      <c r="BO201" s="12">
        <f t="shared" si="47"/>
        <v>0</v>
      </c>
      <c r="BP201" s="12">
        <f t="shared" si="48"/>
        <v>0</v>
      </c>
      <c r="BQ201" s="12">
        <f t="shared" si="49"/>
        <v>0</v>
      </c>
      <c r="BR201" s="12">
        <f t="shared" si="50"/>
        <v>0</v>
      </c>
      <c r="BS201" s="12">
        <f t="shared" si="51"/>
        <v>0</v>
      </c>
    </row>
    <row r="202" spans="1:71" ht="24" customHeight="1" x14ac:dyDescent="0.2">
      <c r="A202" s="10">
        <f t="shared" si="39"/>
        <v>195</v>
      </c>
      <c r="B202" s="54"/>
      <c r="C202" s="54"/>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H202" s="12">
        <f t="shared" si="40"/>
        <v>0</v>
      </c>
      <c r="BI202" s="12">
        <f t="shared" si="41"/>
        <v>0</v>
      </c>
      <c r="BJ202" s="12">
        <f t="shared" si="42"/>
        <v>0</v>
      </c>
      <c r="BK202" s="12">
        <f t="shared" si="43"/>
        <v>0</v>
      </c>
      <c r="BL202" s="12">
        <f t="shared" si="44"/>
        <v>0</v>
      </c>
      <c r="BM202" s="12">
        <f t="shared" si="45"/>
        <v>0</v>
      </c>
      <c r="BN202" s="12">
        <f t="shared" si="46"/>
        <v>0</v>
      </c>
      <c r="BO202" s="12">
        <f t="shared" si="47"/>
        <v>0</v>
      </c>
      <c r="BP202" s="12">
        <f t="shared" si="48"/>
        <v>0</v>
      </c>
      <c r="BQ202" s="12">
        <f t="shared" si="49"/>
        <v>0</v>
      </c>
      <c r="BR202" s="12">
        <f t="shared" si="50"/>
        <v>0</v>
      </c>
      <c r="BS202" s="12">
        <f t="shared" si="51"/>
        <v>0</v>
      </c>
    </row>
    <row r="203" spans="1:71" ht="24" customHeight="1" x14ac:dyDescent="0.2">
      <c r="A203" s="10">
        <f t="shared" si="39"/>
        <v>196</v>
      </c>
      <c r="B203" s="54"/>
      <c r="C203" s="54"/>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H203" s="12">
        <f t="shared" si="40"/>
        <v>0</v>
      </c>
      <c r="BI203" s="12">
        <f t="shared" si="41"/>
        <v>0</v>
      </c>
      <c r="BJ203" s="12">
        <f t="shared" si="42"/>
        <v>0</v>
      </c>
      <c r="BK203" s="12">
        <f t="shared" si="43"/>
        <v>0</v>
      </c>
      <c r="BL203" s="12">
        <f t="shared" si="44"/>
        <v>0</v>
      </c>
      <c r="BM203" s="12">
        <f t="shared" si="45"/>
        <v>0</v>
      </c>
      <c r="BN203" s="12">
        <f t="shared" si="46"/>
        <v>0</v>
      </c>
      <c r="BO203" s="12">
        <f t="shared" si="47"/>
        <v>0</v>
      </c>
      <c r="BP203" s="12">
        <f t="shared" si="48"/>
        <v>0</v>
      </c>
      <c r="BQ203" s="12">
        <f t="shared" si="49"/>
        <v>0</v>
      </c>
      <c r="BR203" s="12">
        <f t="shared" si="50"/>
        <v>0</v>
      </c>
      <c r="BS203" s="12">
        <f t="shared" si="51"/>
        <v>0</v>
      </c>
    </row>
    <row r="204" spans="1:71" ht="24" customHeight="1" x14ac:dyDescent="0.2">
      <c r="A204" s="10">
        <f t="shared" si="39"/>
        <v>197</v>
      </c>
      <c r="B204" s="54"/>
      <c r="C204" s="54"/>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H204" s="12">
        <f t="shared" si="40"/>
        <v>0</v>
      </c>
      <c r="BI204" s="12">
        <f t="shared" si="41"/>
        <v>0</v>
      </c>
      <c r="BJ204" s="12">
        <f t="shared" si="42"/>
        <v>0</v>
      </c>
      <c r="BK204" s="12">
        <f t="shared" si="43"/>
        <v>0</v>
      </c>
      <c r="BL204" s="12">
        <f t="shared" si="44"/>
        <v>0</v>
      </c>
      <c r="BM204" s="12">
        <f t="shared" si="45"/>
        <v>0</v>
      </c>
      <c r="BN204" s="12">
        <f t="shared" si="46"/>
        <v>0</v>
      </c>
      <c r="BO204" s="12">
        <f t="shared" si="47"/>
        <v>0</v>
      </c>
      <c r="BP204" s="12">
        <f t="shared" si="48"/>
        <v>0</v>
      </c>
      <c r="BQ204" s="12">
        <f t="shared" si="49"/>
        <v>0</v>
      </c>
      <c r="BR204" s="12">
        <f t="shared" si="50"/>
        <v>0</v>
      </c>
      <c r="BS204" s="12">
        <f t="shared" si="51"/>
        <v>0</v>
      </c>
    </row>
    <row r="205" spans="1:71" ht="24" customHeight="1" x14ac:dyDescent="0.2">
      <c r="A205" s="10">
        <f t="shared" si="39"/>
        <v>198</v>
      </c>
      <c r="B205" s="54"/>
      <c r="C205" s="54"/>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H205" s="12">
        <f t="shared" si="40"/>
        <v>0</v>
      </c>
      <c r="BI205" s="12">
        <f t="shared" si="41"/>
        <v>0</v>
      </c>
      <c r="BJ205" s="12">
        <f t="shared" si="42"/>
        <v>0</v>
      </c>
      <c r="BK205" s="12">
        <f t="shared" si="43"/>
        <v>0</v>
      </c>
      <c r="BL205" s="12">
        <f t="shared" si="44"/>
        <v>0</v>
      </c>
      <c r="BM205" s="12">
        <f t="shared" si="45"/>
        <v>0</v>
      </c>
      <c r="BN205" s="12">
        <f t="shared" si="46"/>
        <v>0</v>
      </c>
      <c r="BO205" s="12">
        <f t="shared" si="47"/>
        <v>0</v>
      </c>
      <c r="BP205" s="12">
        <f t="shared" si="48"/>
        <v>0</v>
      </c>
      <c r="BQ205" s="12">
        <f t="shared" si="49"/>
        <v>0</v>
      </c>
      <c r="BR205" s="12">
        <f t="shared" si="50"/>
        <v>0</v>
      </c>
      <c r="BS205" s="12">
        <f t="shared" si="51"/>
        <v>0</v>
      </c>
    </row>
    <row r="206" spans="1:71" ht="24" customHeight="1" x14ac:dyDescent="0.2">
      <c r="A206" s="10">
        <f t="shared" si="39"/>
        <v>199</v>
      </c>
      <c r="B206" s="54"/>
      <c r="C206" s="54"/>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H206" s="12">
        <f t="shared" si="40"/>
        <v>0</v>
      </c>
      <c r="BI206" s="12">
        <f t="shared" si="41"/>
        <v>0</v>
      </c>
      <c r="BJ206" s="12">
        <f t="shared" si="42"/>
        <v>0</v>
      </c>
      <c r="BK206" s="12">
        <f t="shared" si="43"/>
        <v>0</v>
      </c>
      <c r="BL206" s="12">
        <f t="shared" si="44"/>
        <v>0</v>
      </c>
      <c r="BM206" s="12">
        <f t="shared" si="45"/>
        <v>0</v>
      </c>
      <c r="BN206" s="12">
        <f t="shared" si="46"/>
        <v>0</v>
      </c>
      <c r="BO206" s="12">
        <f t="shared" si="47"/>
        <v>0</v>
      </c>
      <c r="BP206" s="12">
        <f t="shared" si="48"/>
        <v>0</v>
      </c>
      <c r="BQ206" s="12">
        <f t="shared" si="49"/>
        <v>0</v>
      </c>
      <c r="BR206" s="12">
        <f t="shared" si="50"/>
        <v>0</v>
      </c>
      <c r="BS206" s="12">
        <f t="shared" si="51"/>
        <v>0</v>
      </c>
    </row>
    <row r="207" spans="1:71" ht="24" customHeight="1" x14ac:dyDescent="0.2">
      <c r="A207" s="10">
        <f t="shared" si="39"/>
        <v>200</v>
      </c>
      <c r="B207" s="54"/>
      <c r="C207" s="54"/>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H207" s="12">
        <f t="shared" si="40"/>
        <v>0</v>
      </c>
      <c r="BI207" s="12">
        <f t="shared" si="41"/>
        <v>0</v>
      </c>
      <c r="BJ207" s="12">
        <f t="shared" si="42"/>
        <v>0</v>
      </c>
      <c r="BK207" s="12">
        <f t="shared" si="43"/>
        <v>0</v>
      </c>
      <c r="BL207" s="12">
        <f t="shared" si="44"/>
        <v>0</v>
      </c>
      <c r="BM207" s="12">
        <f t="shared" si="45"/>
        <v>0</v>
      </c>
      <c r="BN207" s="12">
        <f t="shared" si="46"/>
        <v>0</v>
      </c>
      <c r="BO207" s="12">
        <f t="shared" si="47"/>
        <v>0</v>
      </c>
      <c r="BP207" s="12">
        <f t="shared" si="48"/>
        <v>0</v>
      </c>
      <c r="BQ207" s="12">
        <f t="shared" si="49"/>
        <v>0</v>
      </c>
      <c r="BR207" s="12">
        <f t="shared" si="50"/>
        <v>0</v>
      </c>
      <c r="BS207" s="12">
        <f t="shared" si="51"/>
        <v>0</v>
      </c>
    </row>
    <row r="208" spans="1:71" ht="24" customHeight="1" x14ac:dyDescent="0.2">
      <c r="A208" s="10">
        <f t="shared" si="39"/>
        <v>201</v>
      </c>
      <c r="B208" s="54"/>
      <c r="C208" s="54"/>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H208" s="12">
        <f t="shared" si="40"/>
        <v>0</v>
      </c>
      <c r="BI208" s="12">
        <f t="shared" si="41"/>
        <v>0</v>
      </c>
      <c r="BJ208" s="12">
        <f t="shared" si="42"/>
        <v>0</v>
      </c>
      <c r="BK208" s="12">
        <f t="shared" si="43"/>
        <v>0</v>
      </c>
      <c r="BL208" s="12">
        <f t="shared" si="44"/>
        <v>0</v>
      </c>
      <c r="BM208" s="12">
        <f t="shared" si="45"/>
        <v>0</v>
      </c>
      <c r="BN208" s="12">
        <f t="shared" si="46"/>
        <v>0</v>
      </c>
      <c r="BO208" s="12">
        <f t="shared" si="47"/>
        <v>0</v>
      </c>
      <c r="BP208" s="12">
        <f t="shared" si="48"/>
        <v>0</v>
      </c>
      <c r="BQ208" s="12">
        <f t="shared" si="49"/>
        <v>0</v>
      </c>
      <c r="BR208" s="12">
        <f t="shared" si="50"/>
        <v>0</v>
      </c>
      <c r="BS208" s="12">
        <f t="shared" si="51"/>
        <v>0</v>
      </c>
    </row>
    <row r="209" spans="1:71" ht="24" customHeight="1" x14ac:dyDescent="0.2">
      <c r="A209" s="10">
        <f t="shared" si="39"/>
        <v>202</v>
      </c>
      <c r="B209" s="54"/>
      <c r="C209" s="54"/>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H209" s="12">
        <f t="shared" si="40"/>
        <v>0</v>
      </c>
      <c r="BI209" s="12">
        <f t="shared" si="41"/>
        <v>0</v>
      </c>
      <c r="BJ209" s="12">
        <f t="shared" si="42"/>
        <v>0</v>
      </c>
      <c r="BK209" s="12">
        <f t="shared" si="43"/>
        <v>0</v>
      </c>
      <c r="BL209" s="12">
        <f t="shared" si="44"/>
        <v>0</v>
      </c>
      <c r="BM209" s="12">
        <f t="shared" si="45"/>
        <v>0</v>
      </c>
      <c r="BN209" s="12">
        <f t="shared" si="46"/>
        <v>0</v>
      </c>
      <c r="BO209" s="12">
        <f t="shared" si="47"/>
        <v>0</v>
      </c>
      <c r="BP209" s="12">
        <f t="shared" si="48"/>
        <v>0</v>
      </c>
      <c r="BQ209" s="12">
        <f t="shared" si="49"/>
        <v>0</v>
      </c>
      <c r="BR209" s="12">
        <f t="shared" si="50"/>
        <v>0</v>
      </c>
      <c r="BS209" s="12">
        <f t="shared" si="51"/>
        <v>0</v>
      </c>
    </row>
    <row r="210" spans="1:71" ht="24" customHeight="1" x14ac:dyDescent="0.2">
      <c r="A210" s="10">
        <f t="shared" si="39"/>
        <v>203</v>
      </c>
      <c r="B210" s="54"/>
      <c r="C210" s="54"/>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H210" s="12">
        <f t="shared" si="40"/>
        <v>0</v>
      </c>
      <c r="BI210" s="12">
        <f t="shared" si="41"/>
        <v>0</v>
      </c>
      <c r="BJ210" s="12">
        <f t="shared" si="42"/>
        <v>0</v>
      </c>
      <c r="BK210" s="12">
        <f t="shared" si="43"/>
        <v>0</v>
      </c>
      <c r="BL210" s="12">
        <f t="shared" si="44"/>
        <v>0</v>
      </c>
      <c r="BM210" s="12">
        <f t="shared" si="45"/>
        <v>0</v>
      </c>
      <c r="BN210" s="12">
        <f t="shared" si="46"/>
        <v>0</v>
      </c>
      <c r="BO210" s="12">
        <f t="shared" si="47"/>
        <v>0</v>
      </c>
      <c r="BP210" s="12">
        <f t="shared" si="48"/>
        <v>0</v>
      </c>
      <c r="BQ210" s="12">
        <f t="shared" si="49"/>
        <v>0</v>
      </c>
      <c r="BR210" s="12">
        <f t="shared" si="50"/>
        <v>0</v>
      </c>
      <c r="BS210" s="12">
        <f t="shared" si="51"/>
        <v>0</v>
      </c>
    </row>
    <row r="211" spans="1:71" ht="24" customHeight="1" x14ac:dyDescent="0.2">
      <c r="A211" s="10">
        <f t="shared" si="39"/>
        <v>204</v>
      </c>
      <c r="B211" s="54"/>
      <c r="C211" s="54"/>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H211" s="12">
        <f t="shared" si="40"/>
        <v>0</v>
      </c>
      <c r="BI211" s="12">
        <f t="shared" si="41"/>
        <v>0</v>
      </c>
      <c r="BJ211" s="12">
        <f t="shared" si="42"/>
        <v>0</v>
      </c>
      <c r="BK211" s="12">
        <f t="shared" si="43"/>
        <v>0</v>
      </c>
      <c r="BL211" s="12">
        <f t="shared" si="44"/>
        <v>0</v>
      </c>
      <c r="BM211" s="12">
        <f t="shared" si="45"/>
        <v>0</v>
      </c>
      <c r="BN211" s="12">
        <f t="shared" si="46"/>
        <v>0</v>
      </c>
      <c r="BO211" s="12">
        <f t="shared" si="47"/>
        <v>0</v>
      </c>
      <c r="BP211" s="12">
        <f t="shared" si="48"/>
        <v>0</v>
      </c>
      <c r="BQ211" s="12">
        <f t="shared" si="49"/>
        <v>0</v>
      </c>
      <c r="BR211" s="12">
        <f t="shared" si="50"/>
        <v>0</v>
      </c>
      <c r="BS211" s="12">
        <f t="shared" si="51"/>
        <v>0</v>
      </c>
    </row>
    <row r="212" spans="1:71" ht="24" customHeight="1" x14ac:dyDescent="0.2">
      <c r="A212" s="10">
        <f t="shared" si="39"/>
        <v>205</v>
      </c>
      <c r="B212" s="54"/>
      <c r="C212" s="54"/>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H212" s="12">
        <f t="shared" si="40"/>
        <v>0</v>
      </c>
      <c r="BI212" s="12">
        <f t="shared" si="41"/>
        <v>0</v>
      </c>
      <c r="BJ212" s="12">
        <f t="shared" si="42"/>
        <v>0</v>
      </c>
      <c r="BK212" s="12">
        <f t="shared" si="43"/>
        <v>0</v>
      </c>
      <c r="BL212" s="12">
        <f t="shared" si="44"/>
        <v>0</v>
      </c>
      <c r="BM212" s="12">
        <f t="shared" si="45"/>
        <v>0</v>
      </c>
      <c r="BN212" s="12">
        <f t="shared" si="46"/>
        <v>0</v>
      </c>
      <c r="BO212" s="12">
        <f t="shared" si="47"/>
        <v>0</v>
      </c>
      <c r="BP212" s="12">
        <f t="shared" si="48"/>
        <v>0</v>
      </c>
      <c r="BQ212" s="12">
        <f t="shared" si="49"/>
        <v>0</v>
      </c>
      <c r="BR212" s="12">
        <f t="shared" si="50"/>
        <v>0</v>
      </c>
      <c r="BS212" s="12">
        <f t="shared" si="51"/>
        <v>0</v>
      </c>
    </row>
    <row r="213" spans="1:71" ht="24" customHeight="1" x14ac:dyDescent="0.2">
      <c r="A213" s="10">
        <f t="shared" si="39"/>
        <v>206</v>
      </c>
      <c r="B213" s="54"/>
      <c r="C213" s="54"/>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H213" s="12">
        <f t="shared" si="40"/>
        <v>0</v>
      </c>
      <c r="BI213" s="12">
        <f t="shared" si="41"/>
        <v>0</v>
      </c>
      <c r="BJ213" s="12">
        <f t="shared" si="42"/>
        <v>0</v>
      </c>
      <c r="BK213" s="12">
        <f t="shared" si="43"/>
        <v>0</v>
      </c>
      <c r="BL213" s="12">
        <f t="shared" si="44"/>
        <v>0</v>
      </c>
      <c r="BM213" s="12">
        <f t="shared" si="45"/>
        <v>0</v>
      </c>
      <c r="BN213" s="12">
        <f t="shared" si="46"/>
        <v>0</v>
      </c>
      <c r="BO213" s="12">
        <f t="shared" si="47"/>
        <v>0</v>
      </c>
      <c r="BP213" s="12">
        <f t="shared" si="48"/>
        <v>0</v>
      </c>
      <c r="BQ213" s="12">
        <f t="shared" si="49"/>
        <v>0</v>
      </c>
      <c r="BR213" s="12">
        <f t="shared" si="50"/>
        <v>0</v>
      </c>
      <c r="BS213" s="12">
        <f t="shared" si="51"/>
        <v>0</v>
      </c>
    </row>
    <row r="214" spans="1:71" ht="24" customHeight="1" x14ac:dyDescent="0.2">
      <c r="A214" s="10">
        <f t="shared" si="39"/>
        <v>207</v>
      </c>
      <c r="B214" s="54"/>
      <c r="C214" s="54"/>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H214" s="12">
        <f t="shared" si="40"/>
        <v>0</v>
      </c>
      <c r="BI214" s="12">
        <f t="shared" si="41"/>
        <v>0</v>
      </c>
      <c r="BJ214" s="12">
        <f t="shared" si="42"/>
        <v>0</v>
      </c>
      <c r="BK214" s="12">
        <f t="shared" si="43"/>
        <v>0</v>
      </c>
      <c r="BL214" s="12">
        <f t="shared" si="44"/>
        <v>0</v>
      </c>
      <c r="BM214" s="12">
        <f t="shared" si="45"/>
        <v>0</v>
      </c>
      <c r="BN214" s="12">
        <f t="shared" si="46"/>
        <v>0</v>
      </c>
      <c r="BO214" s="12">
        <f t="shared" si="47"/>
        <v>0</v>
      </c>
      <c r="BP214" s="12">
        <f t="shared" si="48"/>
        <v>0</v>
      </c>
      <c r="BQ214" s="12">
        <f t="shared" si="49"/>
        <v>0</v>
      </c>
      <c r="BR214" s="12">
        <f t="shared" si="50"/>
        <v>0</v>
      </c>
      <c r="BS214" s="12">
        <f t="shared" si="51"/>
        <v>0</v>
      </c>
    </row>
    <row r="215" spans="1:71" ht="24" customHeight="1" x14ac:dyDescent="0.2">
      <c r="A215" s="10">
        <f t="shared" si="39"/>
        <v>208</v>
      </c>
      <c r="B215" s="54"/>
      <c r="C215" s="54"/>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H215" s="12">
        <f t="shared" si="40"/>
        <v>0</v>
      </c>
      <c r="BI215" s="12">
        <f t="shared" si="41"/>
        <v>0</v>
      </c>
      <c r="BJ215" s="12">
        <f t="shared" si="42"/>
        <v>0</v>
      </c>
      <c r="BK215" s="12">
        <f t="shared" si="43"/>
        <v>0</v>
      </c>
      <c r="BL215" s="12">
        <f t="shared" si="44"/>
        <v>0</v>
      </c>
      <c r="BM215" s="12">
        <f t="shared" si="45"/>
        <v>0</v>
      </c>
      <c r="BN215" s="12">
        <f t="shared" si="46"/>
        <v>0</v>
      </c>
      <c r="BO215" s="12">
        <f t="shared" si="47"/>
        <v>0</v>
      </c>
      <c r="BP215" s="12">
        <f t="shared" si="48"/>
        <v>0</v>
      </c>
      <c r="BQ215" s="12">
        <f t="shared" si="49"/>
        <v>0</v>
      </c>
      <c r="BR215" s="12">
        <f t="shared" si="50"/>
        <v>0</v>
      </c>
      <c r="BS215" s="12">
        <f t="shared" si="51"/>
        <v>0</v>
      </c>
    </row>
    <row r="216" spans="1:71" ht="24" customHeight="1" x14ac:dyDescent="0.2">
      <c r="A216" s="10">
        <f t="shared" si="39"/>
        <v>209</v>
      </c>
      <c r="B216" s="54"/>
      <c r="C216" s="54"/>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H216" s="12">
        <f t="shared" si="40"/>
        <v>0</v>
      </c>
      <c r="BI216" s="12">
        <f t="shared" si="41"/>
        <v>0</v>
      </c>
      <c r="BJ216" s="12">
        <f t="shared" si="42"/>
        <v>0</v>
      </c>
      <c r="BK216" s="12">
        <f t="shared" si="43"/>
        <v>0</v>
      </c>
      <c r="BL216" s="12">
        <f t="shared" si="44"/>
        <v>0</v>
      </c>
      <c r="BM216" s="12">
        <f t="shared" si="45"/>
        <v>0</v>
      </c>
      <c r="BN216" s="12">
        <f t="shared" si="46"/>
        <v>0</v>
      </c>
      <c r="BO216" s="12">
        <f t="shared" si="47"/>
        <v>0</v>
      </c>
      <c r="BP216" s="12">
        <f t="shared" si="48"/>
        <v>0</v>
      </c>
      <c r="BQ216" s="12">
        <f t="shared" si="49"/>
        <v>0</v>
      </c>
      <c r="BR216" s="12">
        <f t="shared" si="50"/>
        <v>0</v>
      </c>
      <c r="BS216" s="12">
        <f t="shared" si="51"/>
        <v>0</v>
      </c>
    </row>
    <row r="217" spans="1:71" ht="24" customHeight="1" x14ac:dyDescent="0.2">
      <c r="A217" s="10">
        <f t="shared" si="39"/>
        <v>210</v>
      </c>
      <c r="B217" s="54"/>
      <c r="C217" s="54"/>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H217" s="12">
        <f t="shared" si="40"/>
        <v>0</v>
      </c>
      <c r="BI217" s="12">
        <f t="shared" si="41"/>
        <v>0</v>
      </c>
      <c r="BJ217" s="12">
        <f t="shared" si="42"/>
        <v>0</v>
      </c>
      <c r="BK217" s="12">
        <f t="shared" si="43"/>
        <v>0</v>
      </c>
      <c r="BL217" s="12">
        <f t="shared" si="44"/>
        <v>0</v>
      </c>
      <c r="BM217" s="12">
        <f t="shared" si="45"/>
        <v>0</v>
      </c>
      <c r="BN217" s="12">
        <f t="shared" si="46"/>
        <v>0</v>
      </c>
      <c r="BO217" s="12">
        <f t="shared" si="47"/>
        <v>0</v>
      </c>
      <c r="BP217" s="12">
        <f t="shared" si="48"/>
        <v>0</v>
      </c>
      <c r="BQ217" s="12">
        <f t="shared" si="49"/>
        <v>0</v>
      </c>
      <c r="BR217" s="12">
        <f t="shared" si="50"/>
        <v>0</v>
      </c>
      <c r="BS217" s="12">
        <f t="shared" si="51"/>
        <v>0</v>
      </c>
    </row>
    <row r="218" spans="1:71" ht="24" customHeight="1" x14ac:dyDescent="0.2">
      <c r="A218" s="10">
        <f t="shared" si="39"/>
        <v>211</v>
      </c>
      <c r="B218" s="54"/>
      <c r="C218" s="54"/>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H218" s="12">
        <f t="shared" si="40"/>
        <v>0</v>
      </c>
      <c r="BI218" s="12">
        <f t="shared" si="41"/>
        <v>0</v>
      </c>
      <c r="BJ218" s="12">
        <f t="shared" si="42"/>
        <v>0</v>
      </c>
      <c r="BK218" s="12">
        <f t="shared" si="43"/>
        <v>0</v>
      </c>
      <c r="BL218" s="12">
        <f t="shared" si="44"/>
        <v>0</v>
      </c>
      <c r="BM218" s="12">
        <f t="shared" si="45"/>
        <v>0</v>
      </c>
      <c r="BN218" s="12">
        <f t="shared" si="46"/>
        <v>0</v>
      </c>
      <c r="BO218" s="12">
        <f t="shared" si="47"/>
        <v>0</v>
      </c>
      <c r="BP218" s="12">
        <f t="shared" si="48"/>
        <v>0</v>
      </c>
      <c r="BQ218" s="12">
        <f t="shared" si="49"/>
        <v>0</v>
      </c>
      <c r="BR218" s="12">
        <f t="shared" si="50"/>
        <v>0</v>
      </c>
      <c r="BS218" s="12">
        <f t="shared" si="51"/>
        <v>0</v>
      </c>
    </row>
    <row r="219" spans="1:71" ht="24" customHeight="1" x14ac:dyDescent="0.2">
      <c r="A219" s="10">
        <f t="shared" si="39"/>
        <v>212</v>
      </c>
      <c r="B219" s="54"/>
      <c r="C219" s="54"/>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H219" s="12">
        <f t="shared" si="40"/>
        <v>0</v>
      </c>
      <c r="BI219" s="12">
        <f t="shared" si="41"/>
        <v>0</v>
      </c>
      <c r="BJ219" s="12">
        <f t="shared" si="42"/>
        <v>0</v>
      </c>
      <c r="BK219" s="12">
        <f t="shared" si="43"/>
        <v>0</v>
      </c>
      <c r="BL219" s="12">
        <f t="shared" si="44"/>
        <v>0</v>
      </c>
      <c r="BM219" s="12">
        <f t="shared" si="45"/>
        <v>0</v>
      </c>
      <c r="BN219" s="12">
        <f t="shared" si="46"/>
        <v>0</v>
      </c>
      <c r="BO219" s="12">
        <f t="shared" si="47"/>
        <v>0</v>
      </c>
      <c r="BP219" s="12">
        <f t="shared" si="48"/>
        <v>0</v>
      </c>
      <c r="BQ219" s="12">
        <f t="shared" si="49"/>
        <v>0</v>
      </c>
      <c r="BR219" s="12">
        <f t="shared" si="50"/>
        <v>0</v>
      </c>
      <c r="BS219" s="12">
        <f t="shared" si="51"/>
        <v>0</v>
      </c>
    </row>
    <row r="220" spans="1:71" ht="24" customHeight="1" x14ac:dyDescent="0.2">
      <c r="A220" s="10">
        <f t="shared" si="39"/>
        <v>213</v>
      </c>
      <c r="B220" s="54"/>
      <c r="C220" s="54"/>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H220" s="12">
        <f t="shared" si="40"/>
        <v>0</v>
      </c>
      <c r="BI220" s="12">
        <f t="shared" si="41"/>
        <v>0</v>
      </c>
      <c r="BJ220" s="12">
        <f t="shared" si="42"/>
        <v>0</v>
      </c>
      <c r="BK220" s="12">
        <f t="shared" si="43"/>
        <v>0</v>
      </c>
      <c r="BL220" s="12">
        <f t="shared" si="44"/>
        <v>0</v>
      </c>
      <c r="BM220" s="12">
        <f t="shared" si="45"/>
        <v>0</v>
      </c>
      <c r="BN220" s="12">
        <f t="shared" si="46"/>
        <v>0</v>
      </c>
      <c r="BO220" s="12">
        <f t="shared" si="47"/>
        <v>0</v>
      </c>
      <c r="BP220" s="12">
        <f t="shared" si="48"/>
        <v>0</v>
      </c>
      <c r="BQ220" s="12">
        <f t="shared" si="49"/>
        <v>0</v>
      </c>
      <c r="BR220" s="12">
        <f t="shared" si="50"/>
        <v>0</v>
      </c>
      <c r="BS220" s="12">
        <f t="shared" si="51"/>
        <v>0</v>
      </c>
    </row>
    <row r="221" spans="1:71" ht="24" customHeight="1" x14ac:dyDescent="0.2">
      <c r="A221" s="10">
        <f t="shared" si="39"/>
        <v>214</v>
      </c>
      <c r="B221" s="54"/>
      <c r="C221" s="54"/>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H221" s="12">
        <f t="shared" si="40"/>
        <v>0</v>
      </c>
      <c r="BI221" s="12">
        <f t="shared" si="41"/>
        <v>0</v>
      </c>
      <c r="BJ221" s="12">
        <f t="shared" si="42"/>
        <v>0</v>
      </c>
      <c r="BK221" s="12">
        <f t="shared" si="43"/>
        <v>0</v>
      </c>
      <c r="BL221" s="12">
        <f t="shared" si="44"/>
        <v>0</v>
      </c>
      <c r="BM221" s="12">
        <f t="shared" si="45"/>
        <v>0</v>
      </c>
      <c r="BN221" s="12">
        <f t="shared" si="46"/>
        <v>0</v>
      </c>
      <c r="BO221" s="12">
        <f t="shared" si="47"/>
        <v>0</v>
      </c>
      <c r="BP221" s="12">
        <f t="shared" si="48"/>
        <v>0</v>
      </c>
      <c r="BQ221" s="12">
        <f t="shared" si="49"/>
        <v>0</v>
      </c>
      <c r="BR221" s="12">
        <f t="shared" si="50"/>
        <v>0</v>
      </c>
      <c r="BS221" s="12">
        <f t="shared" si="51"/>
        <v>0</v>
      </c>
    </row>
    <row r="222" spans="1:71" ht="24" customHeight="1" x14ac:dyDescent="0.2">
      <c r="A222" s="10">
        <f t="shared" si="39"/>
        <v>215</v>
      </c>
      <c r="B222" s="54"/>
      <c r="C222" s="54"/>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H222" s="12">
        <f t="shared" si="40"/>
        <v>0</v>
      </c>
      <c r="BI222" s="12">
        <f t="shared" si="41"/>
        <v>0</v>
      </c>
      <c r="BJ222" s="12">
        <f t="shared" si="42"/>
        <v>0</v>
      </c>
      <c r="BK222" s="12">
        <f t="shared" si="43"/>
        <v>0</v>
      </c>
      <c r="BL222" s="12">
        <f t="shared" si="44"/>
        <v>0</v>
      </c>
      <c r="BM222" s="12">
        <f t="shared" si="45"/>
        <v>0</v>
      </c>
      <c r="BN222" s="12">
        <f t="shared" si="46"/>
        <v>0</v>
      </c>
      <c r="BO222" s="12">
        <f t="shared" si="47"/>
        <v>0</v>
      </c>
      <c r="BP222" s="12">
        <f t="shared" si="48"/>
        <v>0</v>
      </c>
      <c r="BQ222" s="12">
        <f t="shared" si="49"/>
        <v>0</v>
      </c>
      <c r="BR222" s="12">
        <f t="shared" si="50"/>
        <v>0</v>
      </c>
      <c r="BS222" s="12">
        <f t="shared" si="51"/>
        <v>0</v>
      </c>
    </row>
    <row r="223" spans="1:71" ht="24" customHeight="1" x14ac:dyDescent="0.2">
      <c r="A223" s="10">
        <f t="shared" si="39"/>
        <v>216</v>
      </c>
      <c r="B223" s="54"/>
      <c r="C223" s="54"/>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H223" s="12">
        <f t="shared" si="40"/>
        <v>0</v>
      </c>
      <c r="BI223" s="12">
        <f t="shared" si="41"/>
        <v>0</v>
      </c>
      <c r="BJ223" s="12">
        <f t="shared" si="42"/>
        <v>0</v>
      </c>
      <c r="BK223" s="12">
        <f t="shared" si="43"/>
        <v>0</v>
      </c>
      <c r="BL223" s="12">
        <f t="shared" si="44"/>
        <v>0</v>
      </c>
      <c r="BM223" s="12">
        <f t="shared" si="45"/>
        <v>0</v>
      </c>
      <c r="BN223" s="12">
        <f t="shared" si="46"/>
        <v>0</v>
      </c>
      <c r="BO223" s="12">
        <f t="shared" si="47"/>
        <v>0</v>
      </c>
      <c r="BP223" s="12">
        <f t="shared" si="48"/>
        <v>0</v>
      </c>
      <c r="BQ223" s="12">
        <f t="shared" si="49"/>
        <v>0</v>
      </c>
      <c r="BR223" s="12">
        <f t="shared" si="50"/>
        <v>0</v>
      </c>
      <c r="BS223" s="12">
        <f t="shared" si="51"/>
        <v>0</v>
      </c>
    </row>
    <row r="224" spans="1:71" ht="24" customHeight="1" x14ac:dyDescent="0.2">
      <c r="A224" s="10">
        <f t="shared" si="39"/>
        <v>217</v>
      </c>
      <c r="B224" s="54"/>
      <c r="C224" s="54"/>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H224" s="12">
        <f t="shared" si="40"/>
        <v>0</v>
      </c>
      <c r="BI224" s="12">
        <f t="shared" si="41"/>
        <v>0</v>
      </c>
      <c r="BJ224" s="12">
        <f t="shared" si="42"/>
        <v>0</v>
      </c>
      <c r="BK224" s="12">
        <f t="shared" si="43"/>
        <v>0</v>
      </c>
      <c r="BL224" s="12">
        <f t="shared" si="44"/>
        <v>0</v>
      </c>
      <c r="BM224" s="12">
        <f t="shared" si="45"/>
        <v>0</v>
      </c>
      <c r="BN224" s="12">
        <f t="shared" si="46"/>
        <v>0</v>
      </c>
      <c r="BO224" s="12">
        <f t="shared" si="47"/>
        <v>0</v>
      </c>
      <c r="BP224" s="12">
        <f t="shared" si="48"/>
        <v>0</v>
      </c>
      <c r="BQ224" s="12">
        <f t="shared" si="49"/>
        <v>0</v>
      </c>
      <c r="BR224" s="12">
        <f t="shared" si="50"/>
        <v>0</v>
      </c>
      <c r="BS224" s="12">
        <f t="shared" si="51"/>
        <v>0</v>
      </c>
    </row>
    <row r="225" spans="1:71" ht="24" customHeight="1" x14ac:dyDescent="0.2">
      <c r="A225" s="10">
        <f t="shared" si="39"/>
        <v>218</v>
      </c>
      <c r="B225" s="54"/>
      <c r="C225" s="54"/>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H225" s="12">
        <f t="shared" si="40"/>
        <v>0</v>
      </c>
      <c r="BI225" s="12">
        <f t="shared" si="41"/>
        <v>0</v>
      </c>
      <c r="BJ225" s="12">
        <f t="shared" si="42"/>
        <v>0</v>
      </c>
      <c r="BK225" s="12">
        <f t="shared" si="43"/>
        <v>0</v>
      </c>
      <c r="BL225" s="12">
        <f t="shared" si="44"/>
        <v>0</v>
      </c>
      <c r="BM225" s="12">
        <f t="shared" si="45"/>
        <v>0</v>
      </c>
      <c r="BN225" s="12">
        <f t="shared" si="46"/>
        <v>0</v>
      </c>
      <c r="BO225" s="12">
        <f t="shared" si="47"/>
        <v>0</v>
      </c>
      <c r="BP225" s="12">
        <f t="shared" si="48"/>
        <v>0</v>
      </c>
      <c r="BQ225" s="12">
        <f t="shared" si="49"/>
        <v>0</v>
      </c>
      <c r="BR225" s="12">
        <f t="shared" si="50"/>
        <v>0</v>
      </c>
      <c r="BS225" s="12">
        <f t="shared" si="51"/>
        <v>0</v>
      </c>
    </row>
    <row r="226" spans="1:71" ht="24" customHeight="1" x14ac:dyDescent="0.2">
      <c r="A226" s="10">
        <f t="shared" si="39"/>
        <v>219</v>
      </c>
      <c r="B226" s="54"/>
      <c r="C226" s="54"/>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H226" s="12">
        <f t="shared" si="40"/>
        <v>0</v>
      </c>
      <c r="BI226" s="12">
        <f t="shared" si="41"/>
        <v>0</v>
      </c>
      <c r="BJ226" s="12">
        <f t="shared" si="42"/>
        <v>0</v>
      </c>
      <c r="BK226" s="12">
        <f t="shared" si="43"/>
        <v>0</v>
      </c>
      <c r="BL226" s="12">
        <f t="shared" si="44"/>
        <v>0</v>
      </c>
      <c r="BM226" s="12">
        <f t="shared" si="45"/>
        <v>0</v>
      </c>
      <c r="BN226" s="12">
        <f t="shared" si="46"/>
        <v>0</v>
      </c>
      <c r="BO226" s="12">
        <f t="shared" si="47"/>
        <v>0</v>
      </c>
      <c r="BP226" s="12">
        <f t="shared" si="48"/>
        <v>0</v>
      </c>
      <c r="BQ226" s="12">
        <f t="shared" si="49"/>
        <v>0</v>
      </c>
      <c r="BR226" s="12">
        <f t="shared" si="50"/>
        <v>0</v>
      </c>
      <c r="BS226" s="12">
        <f t="shared" si="51"/>
        <v>0</v>
      </c>
    </row>
    <row r="227" spans="1:71" ht="24" customHeight="1" x14ac:dyDescent="0.2">
      <c r="A227" s="10">
        <f t="shared" si="39"/>
        <v>220</v>
      </c>
      <c r="B227" s="54"/>
      <c r="C227" s="54"/>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H227" s="12">
        <f t="shared" si="40"/>
        <v>0</v>
      </c>
      <c r="BI227" s="12">
        <f t="shared" si="41"/>
        <v>0</v>
      </c>
      <c r="BJ227" s="12">
        <f t="shared" si="42"/>
        <v>0</v>
      </c>
      <c r="BK227" s="12">
        <f t="shared" si="43"/>
        <v>0</v>
      </c>
      <c r="BL227" s="12">
        <f t="shared" si="44"/>
        <v>0</v>
      </c>
      <c r="BM227" s="12">
        <f t="shared" si="45"/>
        <v>0</v>
      </c>
      <c r="BN227" s="12">
        <f t="shared" si="46"/>
        <v>0</v>
      </c>
      <c r="BO227" s="12">
        <f t="shared" si="47"/>
        <v>0</v>
      </c>
      <c r="BP227" s="12">
        <f t="shared" si="48"/>
        <v>0</v>
      </c>
      <c r="BQ227" s="12">
        <f t="shared" si="49"/>
        <v>0</v>
      </c>
      <c r="BR227" s="12">
        <f t="shared" si="50"/>
        <v>0</v>
      </c>
      <c r="BS227" s="12">
        <f t="shared" si="51"/>
        <v>0</v>
      </c>
    </row>
    <row r="228" spans="1:71" ht="24" customHeight="1" x14ac:dyDescent="0.2">
      <c r="A228" s="10">
        <f t="shared" si="39"/>
        <v>221</v>
      </c>
      <c r="B228" s="54"/>
      <c r="C228" s="54"/>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H228" s="12">
        <f t="shared" si="40"/>
        <v>0</v>
      </c>
      <c r="BI228" s="12">
        <f t="shared" si="41"/>
        <v>0</v>
      </c>
      <c r="BJ228" s="12">
        <f t="shared" si="42"/>
        <v>0</v>
      </c>
      <c r="BK228" s="12">
        <f t="shared" si="43"/>
        <v>0</v>
      </c>
      <c r="BL228" s="12">
        <f t="shared" si="44"/>
        <v>0</v>
      </c>
      <c r="BM228" s="12">
        <f t="shared" si="45"/>
        <v>0</v>
      </c>
      <c r="BN228" s="12">
        <f t="shared" si="46"/>
        <v>0</v>
      </c>
      <c r="BO228" s="12">
        <f t="shared" si="47"/>
        <v>0</v>
      </c>
      <c r="BP228" s="12">
        <f t="shared" si="48"/>
        <v>0</v>
      </c>
      <c r="BQ228" s="12">
        <f t="shared" si="49"/>
        <v>0</v>
      </c>
      <c r="BR228" s="12">
        <f t="shared" si="50"/>
        <v>0</v>
      </c>
      <c r="BS228" s="12">
        <f t="shared" si="51"/>
        <v>0</v>
      </c>
    </row>
    <row r="229" spans="1:71" ht="24" customHeight="1" x14ac:dyDescent="0.2">
      <c r="A229" s="10">
        <f t="shared" si="39"/>
        <v>222</v>
      </c>
      <c r="B229" s="54"/>
      <c r="C229" s="54"/>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H229" s="12">
        <f t="shared" si="40"/>
        <v>0</v>
      </c>
      <c r="BI229" s="12">
        <f t="shared" si="41"/>
        <v>0</v>
      </c>
      <c r="BJ229" s="12">
        <f t="shared" si="42"/>
        <v>0</v>
      </c>
      <c r="BK229" s="12">
        <f t="shared" si="43"/>
        <v>0</v>
      </c>
      <c r="BL229" s="12">
        <f t="shared" si="44"/>
        <v>0</v>
      </c>
      <c r="BM229" s="12">
        <f t="shared" si="45"/>
        <v>0</v>
      </c>
      <c r="BN229" s="12">
        <f t="shared" si="46"/>
        <v>0</v>
      </c>
      <c r="BO229" s="12">
        <f t="shared" si="47"/>
        <v>0</v>
      </c>
      <c r="BP229" s="12">
        <f t="shared" si="48"/>
        <v>0</v>
      </c>
      <c r="BQ229" s="12">
        <f t="shared" si="49"/>
        <v>0</v>
      </c>
      <c r="BR229" s="12">
        <f t="shared" si="50"/>
        <v>0</v>
      </c>
      <c r="BS229" s="12">
        <f t="shared" si="51"/>
        <v>0</v>
      </c>
    </row>
    <row r="230" spans="1:71" ht="24" customHeight="1" x14ac:dyDescent="0.2">
      <c r="A230" s="10">
        <f t="shared" si="39"/>
        <v>223</v>
      </c>
      <c r="B230" s="54"/>
      <c r="C230" s="54"/>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H230" s="12">
        <f t="shared" si="40"/>
        <v>0</v>
      </c>
      <c r="BI230" s="12">
        <f t="shared" si="41"/>
        <v>0</v>
      </c>
      <c r="BJ230" s="12">
        <f t="shared" si="42"/>
        <v>0</v>
      </c>
      <c r="BK230" s="12">
        <f t="shared" si="43"/>
        <v>0</v>
      </c>
      <c r="BL230" s="12">
        <f t="shared" si="44"/>
        <v>0</v>
      </c>
      <c r="BM230" s="12">
        <f t="shared" si="45"/>
        <v>0</v>
      </c>
      <c r="BN230" s="12">
        <f t="shared" si="46"/>
        <v>0</v>
      </c>
      <c r="BO230" s="12">
        <f t="shared" si="47"/>
        <v>0</v>
      </c>
      <c r="BP230" s="12">
        <f t="shared" si="48"/>
        <v>0</v>
      </c>
      <c r="BQ230" s="12">
        <f t="shared" si="49"/>
        <v>0</v>
      </c>
      <c r="BR230" s="12">
        <f t="shared" si="50"/>
        <v>0</v>
      </c>
      <c r="BS230" s="12">
        <f t="shared" si="51"/>
        <v>0</v>
      </c>
    </row>
    <row r="231" spans="1:71" ht="24" customHeight="1" x14ac:dyDescent="0.2">
      <c r="A231" s="10">
        <f t="shared" si="39"/>
        <v>224</v>
      </c>
      <c r="B231" s="54"/>
      <c r="C231" s="54"/>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H231" s="12">
        <f t="shared" si="40"/>
        <v>0</v>
      </c>
      <c r="BI231" s="12">
        <f t="shared" si="41"/>
        <v>0</v>
      </c>
      <c r="BJ231" s="12">
        <f t="shared" si="42"/>
        <v>0</v>
      </c>
      <c r="BK231" s="12">
        <f t="shared" si="43"/>
        <v>0</v>
      </c>
      <c r="BL231" s="12">
        <f t="shared" si="44"/>
        <v>0</v>
      </c>
      <c r="BM231" s="12">
        <f t="shared" si="45"/>
        <v>0</v>
      </c>
      <c r="BN231" s="12">
        <f t="shared" si="46"/>
        <v>0</v>
      </c>
      <c r="BO231" s="12">
        <f t="shared" si="47"/>
        <v>0</v>
      </c>
      <c r="BP231" s="12">
        <f t="shared" si="48"/>
        <v>0</v>
      </c>
      <c r="BQ231" s="12">
        <f t="shared" si="49"/>
        <v>0</v>
      </c>
      <c r="BR231" s="12">
        <f t="shared" si="50"/>
        <v>0</v>
      </c>
      <c r="BS231" s="12">
        <f t="shared" si="51"/>
        <v>0</v>
      </c>
    </row>
    <row r="232" spans="1:71" ht="24" customHeight="1" x14ac:dyDescent="0.2">
      <c r="A232" s="10">
        <f t="shared" si="39"/>
        <v>225</v>
      </c>
      <c r="B232" s="54"/>
      <c r="C232" s="54"/>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H232" s="12">
        <f t="shared" si="40"/>
        <v>0</v>
      </c>
      <c r="BI232" s="12">
        <f t="shared" si="41"/>
        <v>0</v>
      </c>
      <c r="BJ232" s="12">
        <f t="shared" si="42"/>
        <v>0</v>
      </c>
      <c r="BK232" s="12">
        <f t="shared" si="43"/>
        <v>0</v>
      </c>
      <c r="BL232" s="12">
        <f t="shared" si="44"/>
        <v>0</v>
      </c>
      <c r="BM232" s="12">
        <f t="shared" si="45"/>
        <v>0</v>
      </c>
      <c r="BN232" s="12">
        <f t="shared" si="46"/>
        <v>0</v>
      </c>
      <c r="BO232" s="12">
        <f t="shared" si="47"/>
        <v>0</v>
      </c>
      <c r="BP232" s="12">
        <f t="shared" si="48"/>
        <v>0</v>
      </c>
      <c r="BQ232" s="12">
        <f t="shared" si="49"/>
        <v>0</v>
      </c>
      <c r="BR232" s="12">
        <f t="shared" si="50"/>
        <v>0</v>
      </c>
      <c r="BS232" s="12">
        <f t="shared" si="51"/>
        <v>0</v>
      </c>
    </row>
    <row r="233" spans="1:71" ht="24" customHeight="1" x14ac:dyDescent="0.2">
      <c r="A233" s="10">
        <f t="shared" si="39"/>
        <v>226</v>
      </c>
      <c r="B233" s="54"/>
      <c r="C233" s="54"/>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H233" s="12">
        <f t="shared" si="40"/>
        <v>0</v>
      </c>
      <c r="BI233" s="12">
        <f t="shared" si="41"/>
        <v>0</v>
      </c>
      <c r="BJ233" s="12">
        <f t="shared" si="42"/>
        <v>0</v>
      </c>
      <c r="BK233" s="12">
        <f t="shared" si="43"/>
        <v>0</v>
      </c>
      <c r="BL233" s="12">
        <f t="shared" si="44"/>
        <v>0</v>
      </c>
      <c r="BM233" s="12">
        <f t="shared" si="45"/>
        <v>0</v>
      </c>
      <c r="BN233" s="12">
        <f t="shared" si="46"/>
        <v>0</v>
      </c>
      <c r="BO233" s="12">
        <f t="shared" si="47"/>
        <v>0</v>
      </c>
      <c r="BP233" s="12">
        <f t="shared" si="48"/>
        <v>0</v>
      </c>
      <c r="BQ233" s="12">
        <f t="shared" si="49"/>
        <v>0</v>
      </c>
      <c r="BR233" s="12">
        <f t="shared" si="50"/>
        <v>0</v>
      </c>
      <c r="BS233" s="12">
        <f t="shared" si="51"/>
        <v>0</v>
      </c>
    </row>
    <row r="234" spans="1:71" ht="24" customHeight="1" x14ac:dyDescent="0.2">
      <c r="A234" s="10">
        <f t="shared" si="39"/>
        <v>227</v>
      </c>
      <c r="B234" s="54"/>
      <c r="C234" s="54"/>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H234" s="12">
        <f t="shared" si="40"/>
        <v>0</v>
      </c>
      <c r="BI234" s="12">
        <f t="shared" si="41"/>
        <v>0</v>
      </c>
      <c r="BJ234" s="12">
        <f t="shared" si="42"/>
        <v>0</v>
      </c>
      <c r="BK234" s="12">
        <f t="shared" si="43"/>
        <v>0</v>
      </c>
      <c r="BL234" s="12">
        <f t="shared" si="44"/>
        <v>0</v>
      </c>
      <c r="BM234" s="12">
        <f t="shared" si="45"/>
        <v>0</v>
      </c>
      <c r="BN234" s="12">
        <f t="shared" si="46"/>
        <v>0</v>
      </c>
      <c r="BO234" s="12">
        <f t="shared" si="47"/>
        <v>0</v>
      </c>
      <c r="BP234" s="12">
        <f t="shared" si="48"/>
        <v>0</v>
      </c>
      <c r="BQ234" s="12">
        <f t="shared" si="49"/>
        <v>0</v>
      </c>
      <c r="BR234" s="12">
        <f t="shared" si="50"/>
        <v>0</v>
      </c>
      <c r="BS234" s="12">
        <f t="shared" si="51"/>
        <v>0</v>
      </c>
    </row>
    <row r="235" spans="1:71" ht="24" customHeight="1" x14ac:dyDescent="0.2">
      <c r="A235" s="10">
        <f t="shared" si="39"/>
        <v>228</v>
      </c>
      <c r="B235" s="54"/>
      <c r="C235" s="54"/>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H235" s="12">
        <f t="shared" si="40"/>
        <v>0</v>
      </c>
      <c r="BI235" s="12">
        <f t="shared" si="41"/>
        <v>0</v>
      </c>
      <c r="BJ235" s="12">
        <f t="shared" si="42"/>
        <v>0</v>
      </c>
      <c r="BK235" s="12">
        <f t="shared" si="43"/>
        <v>0</v>
      </c>
      <c r="BL235" s="12">
        <f t="shared" si="44"/>
        <v>0</v>
      </c>
      <c r="BM235" s="12">
        <f t="shared" si="45"/>
        <v>0</v>
      </c>
      <c r="BN235" s="12">
        <f t="shared" si="46"/>
        <v>0</v>
      </c>
      <c r="BO235" s="12">
        <f t="shared" si="47"/>
        <v>0</v>
      </c>
      <c r="BP235" s="12">
        <f t="shared" si="48"/>
        <v>0</v>
      </c>
      <c r="BQ235" s="12">
        <f t="shared" si="49"/>
        <v>0</v>
      </c>
      <c r="BR235" s="12">
        <f t="shared" si="50"/>
        <v>0</v>
      </c>
      <c r="BS235" s="12">
        <f t="shared" si="51"/>
        <v>0</v>
      </c>
    </row>
    <row r="236" spans="1:71" ht="24" customHeight="1" x14ac:dyDescent="0.2">
      <c r="A236" s="10">
        <f t="shared" si="39"/>
        <v>229</v>
      </c>
      <c r="B236" s="54"/>
      <c r="C236" s="54"/>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H236" s="12">
        <f t="shared" si="40"/>
        <v>0</v>
      </c>
      <c r="BI236" s="12">
        <f t="shared" si="41"/>
        <v>0</v>
      </c>
      <c r="BJ236" s="12">
        <f t="shared" si="42"/>
        <v>0</v>
      </c>
      <c r="BK236" s="12">
        <f t="shared" si="43"/>
        <v>0</v>
      </c>
      <c r="BL236" s="12">
        <f t="shared" si="44"/>
        <v>0</v>
      </c>
      <c r="BM236" s="12">
        <f t="shared" si="45"/>
        <v>0</v>
      </c>
      <c r="BN236" s="12">
        <f t="shared" si="46"/>
        <v>0</v>
      </c>
      <c r="BO236" s="12">
        <f t="shared" si="47"/>
        <v>0</v>
      </c>
      <c r="BP236" s="12">
        <f t="shared" si="48"/>
        <v>0</v>
      </c>
      <c r="BQ236" s="12">
        <f t="shared" si="49"/>
        <v>0</v>
      </c>
      <c r="BR236" s="12">
        <f t="shared" si="50"/>
        <v>0</v>
      </c>
      <c r="BS236" s="12">
        <f t="shared" si="51"/>
        <v>0</v>
      </c>
    </row>
    <row r="237" spans="1:71" ht="24" customHeight="1" x14ac:dyDescent="0.2">
      <c r="A237" s="10">
        <f t="shared" si="39"/>
        <v>230</v>
      </c>
      <c r="B237" s="54"/>
      <c r="C237" s="54"/>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H237" s="12">
        <f t="shared" si="40"/>
        <v>0</v>
      </c>
      <c r="BI237" s="12">
        <f t="shared" si="41"/>
        <v>0</v>
      </c>
      <c r="BJ237" s="12">
        <f t="shared" si="42"/>
        <v>0</v>
      </c>
      <c r="BK237" s="12">
        <f t="shared" si="43"/>
        <v>0</v>
      </c>
      <c r="BL237" s="12">
        <f t="shared" si="44"/>
        <v>0</v>
      </c>
      <c r="BM237" s="12">
        <f t="shared" si="45"/>
        <v>0</v>
      </c>
      <c r="BN237" s="12">
        <f t="shared" si="46"/>
        <v>0</v>
      </c>
      <c r="BO237" s="12">
        <f t="shared" si="47"/>
        <v>0</v>
      </c>
      <c r="BP237" s="12">
        <f t="shared" si="48"/>
        <v>0</v>
      </c>
      <c r="BQ237" s="12">
        <f t="shared" si="49"/>
        <v>0</v>
      </c>
      <c r="BR237" s="12">
        <f t="shared" si="50"/>
        <v>0</v>
      </c>
      <c r="BS237" s="12">
        <f t="shared" si="51"/>
        <v>0</v>
      </c>
    </row>
    <row r="238" spans="1:71" ht="24" customHeight="1" x14ac:dyDescent="0.2">
      <c r="A238" s="10">
        <f t="shared" si="39"/>
        <v>231</v>
      </c>
      <c r="B238" s="54"/>
      <c r="C238" s="54"/>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H238" s="12">
        <f t="shared" si="40"/>
        <v>0</v>
      </c>
      <c r="BI238" s="12">
        <f t="shared" si="41"/>
        <v>0</v>
      </c>
      <c r="BJ238" s="12">
        <f t="shared" si="42"/>
        <v>0</v>
      </c>
      <c r="BK238" s="12">
        <f t="shared" si="43"/>
        <v>0</v>
      </c>
      <c r="BL238" s="12">
        <f t="shared" si="44"/>
        <v>0</v>
      </c>
      <c r="BM238" s="12">
        <f t="shared" si="45"/>
        <v>0</v>
      </c>
      <c r="BN238" s="12">
        <f t="shared" si="46"/>
        <v>0</v>
      </c>
      <c r="BO238" s="12">
        <f t="shared" si="47"/>
        <v>0</v>
      </c>
      <c r="BP238" s="12">
        <f t="shared" si="48"/>
        <v>0</v>
      </c>
      <c r="BQ238" s="12">
        <f t="shared" si="49"/>
        <v>0</v>
      </c>
      <c r="BR238" s="12">
        <f t="shared" si="50"/>
        <v>0</v>
      </c>
      <c r="BS238" s="12">
        <f t="shared" si="51"/>
        <v>0</v>
      </c>
    </row>
    <row r="239" spans="1:71" ht="24" customHeight="1" x14ac:dyDescent="0.2">
      <c r="A239" s="10">
        <f t="shared" si="39"/>
        <v>232</v>
      </c>
      <c r="B239" s="54"/>
      <c r="C239" s="54"/>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H239" s="12">
        <f t="shared" si="40"/>
        <v>0</v>
      </c>
      <c r="BI239" s="12">
        <f t="shared" si="41"/>
        <v>0</v>
      </c>
      <c r="BJ239" s="12">
        <f t="shared" si="42"/>
        <v>0</v>
      </c>
      <c r="BK239" s="12">
        <f t="shared" si="43"/>
        <v>0</v>
      </c>
      <c r="BL239" s="12">
        <f t="shared" si="44"/>
        <v>0</v>
      </c>
      <c r="BM239" s="12">
        <f t="shared" si="45"/>
        <v>0</v>
      </c>
      <c r="BN239" s="12">
        <f t="shared" si="46"/>
        <v>0</v>
      </c>
      <c r="BO239" s="12">
        <f t="shared" si="47"/>
        <v>0</v>
      </c>
      <c r="BP239" s="12">
        <f t="shared" si="48"/>
        <v>0</v>
      </c>
      <c r="BQ239" s="12">
        <f t="shared" si="49"/>
        <v>0</v>
      </c>
      <c r="BR239" s="12">
        <f t="shared" si="50"/>
        <v>0</v>
      </c>
      <c r="BS239" s="12">
        <f t="shared" si="51"/>
        <v>0</v>
      </c>
    </row>
    <row r="240" spans="1:71" ht="24" customHeight="1" x14ac:dyDescent="0.2">
      <c r="A240" s="10">
        <f t="shared" si="39"/>
        <v>233</v>
      </c>
      <c r="B240" s="54"/>
      <c r="C240" s="54"/>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H240" s="12">
        <f t="shared" si="40"/>
        <v>0</v>
      </c>
      <c r="BI240" s="12">
        <f t="shared" si="41"/>
        <v>0</v>
      </c>
      <c r="BJ240" s="12">
        <f t="shared" si="42"/>
        <v>0</v>
      </c>
      <c r="BK240" s="12">
        <f t="shared" si="43"/>
        <v>0</v>
      </c>
      <c r="BL240" s="12">
        <f t="shared" si="44"/>
        <v>0</v>
      </c>
      <c r="BM240" s="12">
        <f t="shared" si="45"/>
        <v>0</v>
      </c>
      <c r="BN240" s="12">
        <f t="shared" si="46"/>
        <v>0</v>
      </c>
      <c r="BO240" s="12">
        <f t="shared" si="47"/>
        <v>0</v>
      </c>
      <c r="BP240" s="12">
        <f t="shared" si="48"/>
        <v>0</v>
      </c>
      <c r="BQ240" s="12">
        <f t="shared" si="49"/>
        <v>0</v>
      </c>
      <c r="BR240" s="12">
        <f t="shared" si="50"/>
        <v>0</v>
      </c>
      <c r="BS240" s="12">
        <f t="shared" si="51"/>
        <v>0</v>
      </c>
    </row>
    <row r="241" spans="1:71" ht="24" customHeight="1" x14ac:dyDescent="0.2">
      <c r="A241" s="10">
        <f t="shared" si="39"/>
        <v>234</v>
      </c>
      <c r="B241" s="54"/>
      <c r="C241" s="54"/>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H241" s="12">
        <f t="shared" si="40"/>
        <v>0</v>
      </c>
      <c r="BI241" s="12">
        <f t="shared" si="41"/>
        <v>0</v>
      </c>
      <c r="BJ241" s="12">
        <f t="shared" si="42"/>
        <v>0</v>
      </c>
      <c r="BK241" s="12">
        <f t="shared" si="43"/>
        <v>0</v>
      </c>
      <c r="BL241" s="12">
        <f t="shared" si="44"/>
        <v>0</v>
      </c>
      <c r="BM241" s="12">
        <f t="shared" si="45"/>
        <v>0</v>
      </c>
      <c r="BN241" s="12">
        <f t="shared" si="46"/>
        <v>0</v>
      </c>
      <c r="BO241" s="12">
        <f t="shared" si="47"/>
        <v>0</v>
      </c>
      <c r="BP241" s="12">
        <f t="shared" si="48"/>
        <v>0</v>
      </c>
      <c r="BQ241" s="12">
        <f t="shared" si="49"/>
        <v>0</v>
      </c>
      <c r="BR241" s="12">
        <f t="shared" si="50"/>
        <v>0</v>
      </c>
      <c r="BS241" s="12">
        <f t="shared" si="51"/>
        <v>0</v>
      </c>
    </row>
    <row r="242" spans="1:71" ht="24" customHeight="1" x14ac:dyDescent="0.2">
      <c r="A242" s="10">
        <f t="shared" si="39"/>
        <v>235</v>
      </c>
      <c r="B242" s="54"/>
      <c r="C242" s="54"/>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H242" s="12">
        <f t="shared" si="40"/>
        <v>0</v>
      </c>
      <c r="BI242" s="12">
        <f t="shared" si="41"/>
        <v>0</v>
      </c>
      <c r="BJ242" s="12">
        <f t="shared" si="42"/>
        <v>0</v>
      </c>
      <c r="BK242" s="12">
        <f t="shared" si="43"/>
        <v>0</v>
      </c>
      <c r="BL242" s="12">
        <f t="shared" si="44"/>
        <v>0</v>
      </c>
      <c r="BM242" s="12">
        <f t="shared" si="45"/>
        <v>0</v>
      </c>
      <c r="BN242" s="12">
        <f t="shared" si="46"/>
        <v>0</v>
      </c>
      <c r="BO242" s="12">
        <f t="shared" si="47"/>
        <v>0</v>
      </c>
      <c r="BP242" s="12">
        <f t="shared" si="48"/>
        <v>0</v>
      </c>
      <c r="BQ242" s="12">
        <f t="shared" si="49"/>
        <v>0</v>
      </c>
      <c r="BR242" s="12">
        <f t="shared" si="50"/>
        <v>0</v>
      </c>
      <c r="BS242" s="12">
        <f t="shared" si="51"/>
        <v>0</v>
      </c>
    </row>
    <row r="243" spans="1:71" ht="24" customHeight="1" x14ac:dyDescent="0.2">
      <c r="A243" s="10">
        <f t="shared" si="39"/>
        <v>236</v>
      </c>
      <c r="B243" s="54"/>
      <c r="C243" s="54"/>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H243" s="12">
        <f t="shared" si="40"/>
        <v>0</v>
      </c>
      <c r="BI243" s="12">
        <f t="shared" si="41"/>
        <v>0</v>
      </c>
      <c r="BJ243" s="12">
        <f t="shared" si="42"/>
        <v>0</v>
      </c>
      <c r="BK243" s="12">
        <f t="shared" si="43"/>
        <v>0</v>
      </c>
      <c r="BL243" s="12">
        <f t="shared" si="44"/>
        <v>0</v>
      </c>
      <c r="BM243" s="12">
        <f t="shared" si="45"/>
        <v>0</v>
      </c>
      <c r="BN243" s="12">
        <f t="shared" si="46"/>
        <v>0</v>
      </c>
      <c r="BO243" s="12">
        <f t="shared" si="47"/>
        <v>0</v>
      </c>
      <c r="BP243" s="12">
        <f t="shared" si="48"/>
        <v>0</v>
      </c>
      <c r="BQ243" s="12">
        <f t="shared" si="49"/>
        <v>0</v>
      </c>
      <c r="BR243" s="12">
        <f t="shared" si="50"/>
        <v>0</v>
      </c>
      <c r="BS243" s="12">
        <f t="shared" si="51"/>
        <v>0</v>
      </c>
    </row>
    <row r="244" spans="1:71" ht="24" customHeight="1" x14ac:dyDescent="0.2">
      <c r="A244" s="10">
        <f t="shared" si="39"/>
        <v>237</v>
      </c>
      <c r="B244" s="54"/>
      <c r="C244" s="54"/>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H244" s="12">
        <f t="shared" si="40"/>
        <v>0</v>
      </c>
      <c r="BI244" s="12">
        <f t="shared" si="41"/>
        <v>0</v>
      </c>
      <c r="BJ244" s="12">
        <f t="shared" si="42"/>
        <v>0</v>
      </c>
      <c r="BK244" s="12">
        <f t="shared" si="43"/>
        <v>0</v>
      </c>
      <c r="BL244" s="12">
        <f t="shared" si="44"/>
        <v>0</v>
      </c>
      <c r="BM244" s="12">
        <f t="shared" si="45"/>
        <v>0</v>
      </c>
      <c r="BN244" s="12">
        <f t="shared" si="46"/>
        <v>0</v>
      </c>
      <c r="BO244" s="12">
        <f t="shared" si="47"/>
        <v>0</v>
      </c>
      <c r="BP244" s="12">
        <f t="shared" si="48"/>
        <v>0</v>
      </c>
      <c r="BQ244" s="12">
        <f t="shared" si="49"/>
        <v>0</v>
      </c>
      <c r="BR244" s="12">
        <f t="shared" si="50"/>
        <v>0</v>
      </c>
      <c r="BS244" s="12">
        <f t="shared" si="51"/>
        <v>0</v>
      </c>
    </row>
    <row r="245" spans="1:71" ht="24" customHeight="1" x14ac:dyDescent="0.2">
      <c r="A245" s="10">
        <f t="shared" si="39"/>
        <v>238</v>
      </c>
      <c r="B245" s="54"/>
      <c r="C245" s="54"/>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H245" s="12">
        <f t="shared" si="40"/>
        <v>0</v>
      </c>
      <c r="BI245" s="12">
        <f t="shared" si="41"/>
        <v>0</v>
      </c>
      <c r="BJ245" s="12">
        <f t="shared" si="42"/>
        <v>0</v>
      </c>
      <c r="BK245" s="12">
        <f t="shared" si="43"/>
        <v>0</v>
      </c>
      <c r="BL245" s="12">
        <f t="shared" si="44"/>
        <v>0</v>
      </c>
      <c r="BM245" s="12">
        <f t="shared" si="45"/>
        <v>0</v>
      </c>
      <c r="BN245" s="12">
        <f t="shared" si="46"/>
        <v>0</v>
      </c>
      <c r="BO245" s="12">
        <f t="shared" si="47"/>
        <v>0</v>
      </c>
      <c r="BP245" s="12">
        <f t="shared" si="48"/>
        <v>0</v>
      </c>
      <c r="BQ245" s="12">
        <f t="shared" si="49"/>
        <v>0</v>
      </c>
      <c r="BR245" s="12">
        <f t="shared" si="50"/>
        <v>0</v>
      </c>
      <c r="BS245" s="12">
        <f t="shared" si="51"/>
        <v>0</v>
      </c>
    </row>
    <row r="246" spans="1:71" ht="24" customHeight="1" x14ac:dyDescent="0.2">
      <c r="A246" s="10">
        <f t="shared" si="39"/>
        <v>239</v>
      </c>
      <c r="B246" s="54"/>
      <c r="C246" s="54"/>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H246" s="12">
        <f t="shared" si="40"/>
        <v>0</v>
      </c>
      <c r="BI246" s="12">
        <f t="shared" si="41"/>
        <v>0</v>
      </c>
      <c r="BJ246" s="12">
        <f t="shared" si="42"/>
        <v>0</v>
      </c>
      <c r="BK246" s="12">
        <f t="shared" si="43"/>
        <v>0</v>
      </c>
      <c r="BL246" s="12">
        <f t="shared" si="44"/>
        <v>0</v>
      </c>
      <c r="BM246" s="12">
        <f t="shared" si="45"/>
        <v>0</v>
      </c>
      <c r="BN246" s="12">
        <f t="shared" si="46"/>
        <v>0</v>
      </c>
      <c r="BO246" s="12">
        <f t="shared" si="47"/>
        <v>0</v>
      </c>
      <c r="BP246" s="12">
        <f t="shared" si="48"/>
        <v>0</v>
      </c>
      <c r="BQ246" s="12">
        <f t="shared" si="49"/>
        <v>0</v>
      </c>
      <c r="BR246" s="12">
        <f t="shared" si="50"/>
        <v>0</v>
      </c>
      <c r="BS246" s="12">
        <f t="shared" si="51"/>
        <v>0</v>
      </c>
    </row>
    <row r="247" spans="1:71" ht="24" customHeight="1" x14ac:dyDescent="0.2">
      <c r="A247" s="10">
        <f t="shared" si="39"/>
        <v>240</v>
      </c>
      <c r="B247" s="54"/>
      <c r="C247" s="54"/>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H247" s="12">
        <f t="shared" si="40"/>
        <v>0</v>
      </c>
      <c r="BI247" s="12">
        <f t="shared" si="41"/>
        <v>0</v>
      </c>
      <c r="BJ247" s="12">
        <f t="shared" si="42"/>
        <v>0</v>
      </c>
      <c r="BK247" s="12">
        <f t="shared" si="43"/>
        <v>0</v>
      </c>
      <c r="BL247" s="12">
        <f t="shared" si="44"/>
        <v>0</v>
      </c>
      <c r="BM247" s="12">
        <f t="shared" si="45"/>
        <v>0</v>
      </c>
      <c r="BN247" s="12">
        <f t="shared" si="46"/>
        <v>0</v>
      </c>
      <c r="BO247" s="12">
        <f t="shared" si="47"/>
        <v>0</v>
      </c>
      <c r="BP247" s="12">
        <f t="shared" si="48"/>
        <v>0</v>
      </c>
      <c r="BQ247" s="12">
        <f t="shared" si="49"/>
        <v>0</v>
      </c>
      <c r="BR247" s="12">
        <f t="shared" si="50"/>
        <v>0</v>
      </c>
      <c r="BS247" s="12">
        <f t="shared" si="51"/>
        <v>0</v>
      </c>
    </row>
    <row r="248" spans="1:71" ht="24" customHeight="1" x14ac:dyDescent="0.2">
      <c r="A248" s="10">
        <f t="shared" si="39"/>
        <v>241</v>
      </c>
      <c r="B248" s="54"/>
      <c r="C248" s="54"/>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H248" s="12">
        <f t="shared" si="40"/>
        <v>0</v>
      </c>
      <c r="BI248" s="12">
        <f t="shared" si="41"/>
        <v>0</v>
      </c>
      <c r="BJ248" s="12">
        <f t="shared" si="42"/>
        <v>0</v>
      </c>
      <c r="BK248" s="12">
        <f t="shared" si="43"/>
        <v>0</v>
      </c>
      <c r="BL248" s="12">
        <f t="shared" si="44"/>
        <v>0</v>
      </c>
      <c r="BM248" s="12">
        <f t="shared" si="45"/>
        <v>0</v>
      </c>
      <c r="BN248" s="12">
        <f t="shared" si="46"/>
        <v>0</v>
      </c>
      <c r="BO248" s="12">
        <f t="shared" si="47"/>
        <v>0</v>
      </c>
      <c r="BP248" s="12">
        <f t="shared" si="48"/>
        <v>0</v>
      </c>
      <c r="BQ248" s="12">
        <f t="shared" si="49"/>
        <v>0</v>
      </c>
      <c r="BR248" s="12">
        <f t="shared" si="50"/>
        <v>0</v>
      </c>
      <c r="BS248" s="12">
        <f t="shared" si="51"/>
        <v>0</v>
      </c>
    </row>
    <row r="249" spans="1:71" ht="24" customHeight="1" x14ac:dyDescent="0.2">
      <c r="A249" s="10">
        <f t="shared" si="39"/>
        <v>242</v>
      </c>
      <c r="B249" s="54"/>
      <c r="C249" s="54"/>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H249" s="12">
        <f t="shared" si="40"/>
        <v>0</v>
      </c>
      <c r="BI249" s="12">
        <f t="shared" si="41"/>
        <v>0</v>
      </c>
      <c r="BJ249" s="12">
        <f t="shared" si="42"/>
        <v>0</v>
      </c>
      <c r="BK249" s="12">
        <f t="shared" si="43"/>
        <v>0</v>
      </c>
      <c r="BL249" s="12">
        <f t="shared" si="44"/>
        <v>0</v>
      </c>
      <c r="BM249" s="12">
        <f t="shared" si="45"/>
        <v>0</v>
      </c>
      <c r="BN249" s="12">
        <f t="shared" si="46"/>
        <v>0</v>
      </c>
      <c r="BO249" s="12">
        <f t="shared" si="47"/>
        <v>0</v>
      </c>
      <c r="BP249" s="12">
        <f t="shared" si="48"/>
        <v>0</v>
      </c>
      <c r="BQ249" s="12">
        <f t="shared" si="49"/>
        <v>0</v>
      </c>
      <c r="BR249" s="12">
        <f t="shared" si="50"/>
        <v>0</v>
      </c>
      <c r="BS249" s="12">
        <f t="shared" si="51"/>
        <v>0</v>
      </c>
    </row>
    <row r="250" spans="1:71" ht="24" customHeight="1" x14ac:dyDescent="0.2">
      <c r="A250" s="10">
        <f t="shared" si="39"/>
        <v>243</v>
      </c>
      <c r="B250" s="54"/>
      <c r="C250" s="54"/>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H250" s="12">
        <f t="shared" si="40"/>
        <v>0</v>
      </c>
      <c r="BI250" s="12">
        <f t="shared" si="41"/>
        <v>0</v>
      </c>
      <c r="BJ250" s="12">
        <f t="shared" si="42"/>
        <v>0</v>
      </c>
      <c r="BK250" s="12">
        <f t="shared" si="43"/>
        <v>0</v>
      </c>
      <c r="BL250" s="12">
        <f t="shared" si="44"/>
        <v>0</v>
      </c>
      <c r="BM250" s="12">
        <f t="shared" si="45"/>
        <v>0</v>
      </c>
      <c r="BN250" s="12">
        <f t="shared" si="46"/>
        <v>0</v>
      </c>
      <c r="BO250" s="12">
        <f t="shared" si="47"/>
        <v>0</v>
      </c>
      <c r="BP250" s="12">
        <f t="shared" si="48"/>
        <v>0</v>
      </c>
      <c r="BQ250" s="12">
        <f t="shared" si="49"/>
        <v>0</v>
      </c>
      <c r="BR250" s="12">
        <f t="shared" si="50"/>
        <v>0</v>
      </c>
      <c r="BS250" s="12">
        <f t="shared" si="51"/>
        <v>0</v>
      </c>
    </row>
    <row r="251" spans="1:71" ht="24" customHeight="1" x14ac:dyDescent="0.2">
      <c r="A251" s="10">
        <f t="shared" si="39"/>
        <v>244</v>
      </c>
      <c r="B251" s="54"/>
      <c r="C251" s="54"/>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H251" s="12">
        <f t="shared" si="40"/>
        <v>0</v>
      </c>
      <c r="BI251" s="12">
        <f t="shared" si="41"/>
        <v>0</v>
      </c>
      <c r="BJ251" s="12">
        <f t="shared" si="42"/>
        <v>0</v>
      </c>
      <c r="BK251" s="12">
        <f t="shared" si="43"/>
        <v>0</v>
      </c>
      <c r="BL251" s="12">
        <f t="shared" si="44"/>
        <v>0</v>
      </c>
      <c r="BM251" s="12">
        <f t="shared" si="45"/>
        <v>0</v>
      </c>
      <c r="BN251" s="12">
        <f t="shared" si="46"/>
        <v>0</v>
      </c>
      <c r="BO251" s="12">
        <f t="shared" si="47"/>
        <v>0</v>
      </c>
      <c r="BP251" s="12">
        <f t="shared" si="48"/>
        <v>0</v>
      </c>
      <c r="BQ251" s="12">
        <f t="shared" si="49"/>
        <v>0</v>
      </c>
      <c r="BR251" s="12">
        <f t="shared" si="50"/>
        <v>0</v>
      </c>
      <c r="BS251" s="12">
        <f t="shared" si="51"/>
        <v>0</v>
      </c>
    </row>
    <row r="252" spans="1:71" ht="24" customHeight="1" x14ac:dyDescent="0.2">
      <c r="A252" s="10">
        <f t="shared" si="39"/>
        <v>245</v>
      </c>
      <c r="B252" s="54"/>
      <c r="C252" s="54"/>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H252" s="12">
        <f t="shared" si="40"/>
        <v>0</v>
      </c>
      <c r="BI252" s="12">
        <f t="shared" si="41"/>
        <v>0</v>
      </c>
      <c r="BJ252" s="12">
        <f t="shared" si="42"/>
        <v>0</v>
      </c>
      <c r="BK252" s="12">
        <f t="shared" si="43"/>
        <v>0</v>
      </c>
      <c r="BL252" s="12">
        <f t="shared" si="44"/>
        <v>0</v>
      </c>
      <c r="BM252" s="12">
        <f t="shared" si="45"/>
        <v>0</v>
      </c>
      <c r="BN252" s="12">
        <f t="shared" si="46"/>
        <v>0</v>
      </c>
      <c r="BO252" s="12">
        <f t="shared" si="47"/>
        <v>0</v>
      </c>
      <c r="BP252" s="12">
        <f t="shared" si="48"/>
        <v>0</v>
      </c>
      <c r="BQ252" s="12">
        <f t="shared" si="49"/>
        <v>0</v>
      </c>
      <c r="BR252" s="12">
        <f t="shared" si="50"/>
        <v>0</v>
      </c>
      <c r="BS252" s="12">
        <f t="shared" si="51"/>
        <v>0</v>
      </c>
    </row>
    <row r="253" spans="1:71" ht="24" customHeight="1" x14ac:dyDescent="0.2">
      <c r="A253" s="10">
        <f t="shared" si="39"/>
        <v>246</v>
      </c>
      <c r="B253" s="54"/>
      <c r="C253" s="54"/>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H253" s="12">
        <f t="shared" si="40"/>
        <v>0</v>
      </c>
      <c r="BI253" s="12">
        <f t="shared" si="41"/>
        <v>0</v>
      </c>
      <c r="BJ253" s="12">
        <f t="shared" si="42"/>
        <v>0</v>
      </c>
      <c r="BK253" s="12">
        <f t="shared" si="43"/>
        <v>0</v>
      </c>
      <c r="BL253" s="12">
        <f t="shared" si="44"/>
        <v>0</v>
      </c>
      <c r="BM253" s="12">
        <f t="shared" si="45"/>
        <v>0</v>
      </c>
      <c r="BN253" s="12">
        <f t="shared" si="46"/>
        <v>0</v>
      </c>
      <c r="BO253" s="12">
        <f t="shared" si="47"/>
        <v>0</v>
      </c>
      <c r="BP253" s="12">
        <f t="shared" si="48"/>
        <v>0</v>
      </c>
      <c r="BQ253" s="12">
        <f t="shared" si="49"/>
        <v>0</v>
      </c>
      <c r="BR253" s="12">
        <f t="shared" si="50"/>
        <v>0</v>
      </c>
      <c r="BS253" s="12">
        <f t="shared" si="51"/>
        <v>0</v>
      </c>
    </row>
    <row r="254" spans="1:71" ht="24" customHeight="1" x14ac:dyDescent="0.2">
      <c r="A254" s="10">
        <f t="shared" si="39"/>
        <v>247</v>
      </c>
      <c r="B254" s="54"/>
      <c r="C254" s="54"/>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H254" s="12">
        <f t="shared" si="40"/>
        <v>0</v>
      </c>
      <c r="BI254" s="12">
        <f t="shared" si="41"/>
        <v>0</v>
      </c>
      <c r="BJ254" s="12">
        <f t="shared" si="42"/>
        <v>0</v>
      </c>
      <c r="BK254" s="12">
        <f t="shared" si="43"/>
        <v>0</v>
      </c>
      <c r="BL254" s="12">
        <f t="shared" si="44"/>
        <v>0</v>
      </c>
      <c r="BM254" s="12">
        <f t="shared" si="45"/>
        <v>0</v>
      </c>
      <c r="BN254" s="12">
        <f t="shared" si="46"/>
        <v>0</v>
      </c>
      <c r="BO254" s="12">
        <f t="shared" si="47"/>
        <v>0</v>
      </c>
      <c r="BP254" s="12">
        <f t="shared" si="48"/>
        <v>0</v>
      </c>
      <c r="BQ254" s="12">
        <f t="shared" si="49"/>
        <v>0</v>
      </c>
      <c r="BR254" s="12">
        <f t="shared" si="50"/>
        <v>0</v>
      </c>
      <c r="BS254" s="12">
        <f t="shared" si="51"/>
        <v>0</v>
      </c>
    </row>
    <row r="255" spans="1:71" ht="24" customHeight="1" x14ac:dyDescent="0.2">
      <c r="A255" s="10">
        <f t="shared" si="39"/>
        <v>248</v>
      </c>
      <c r="B255" s="54"/>
      <c r="C255" s="54"/>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H255" s="12">
        <f t="shared" si="40"/>
        <v>0</v>
      </c>
      <c r="BI255" s="12">
        <f t="shared" si="41"/>
        <v>0</v>
      </c>
      <c r="BJ255" s="12">
        <f t="shared" si="42"/>
        <v>0</v>
      </c>
      <c r="BK255" s="12">
        <f t="shared" si="43"/>
        <v>0</v>
      </c>
      <c r="BL255" s="12">
        <f t="shared" si="44"/>
        <v>0</v>
      </c>
      <c r="BM255" s="12">
        <f t="shared" si="45"/>
        <v>0</v>
      </c>
      <c r="BN255" s="12">
        <f t="shared" si="46"/>
        <v>0</v>
      </c>
      <c r="BO255" s="12">
        <f t="shared" si="47"/>
        <v>0</v>
      </c>
      <c r="BP255" s="12">
        <f t="shared" si="48"/>
        <v>0</v>
      </c>
      <c r="BQ255" s="12">
        <f t="shared" si="49"/>
        <v>0</v>
      </c>
      <c r="BR255" s="12">
        <f t="shared" si="50"/>
        <v>0</v>
      </c>
      <c r="BS255" s="12">
        <f t="shared" si="51"/>
        <v>0</v>
      </c>
    </row>
    <row r="256" spans="1:71" ht="24" customHeight="1" x14ac:dyDescent="0.2">
      <c r="A256" s="10">
        <f t="shared" si="39"/>
        <v>249</v>
      </c>
      <c r="B256" s="54"/>
      <c r="C256" s="54"/>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H256" s="12">
        <f t="shared" si="40"/>
        <v>0</v>
      </c>
      <c r="BI256" s="12">
        <f t="shared" si="41"/>
        <v>0</v>
      </c>
      <c r="BJ256" s="12">
        <f t="shared" si="42"/>
        <v>0</v>
      </c>
      <c r="BK256" s="12">
        <f t="shared" si="43"/>
        <v>0</v>
      </c>
      <c r="BL256" s="12">
        <f t="shared" si="44"/>
        <v>0</v>
      </c>
      <c r="BM256" s="12">
        <f t="shared" si="45"/>
        <v>0</v>
      </c>
      <c r="BN256" s="12">
        <f t="shared" si="46"/>
        <v>0</v>
      </c>
      <c r="BO256" s="12">
        <f t="shared" si="47"/>
        <v>0</v>
      </c>
      <c r="BP256" s="12">
        <f t="shared" si="48"/>
        <v>0</v>
      </c>
      <c r="BQ256" s="12">
        <f t="shared" si="49"/>
        <v>0</v>
      </c>
      <c r="BR256" s="12">
        <f t="shared" si="50"/>
        <v>0</v>
      </c>
      <c r="BS256" s="12">
        <f t="shared" si="51"/>
        <v>0</v>
      </c>
    </row>
    <row r="257" spans="1:71" ht="24" customHeight="1" x14ac:dyDescent="0.2">
      <c r="A257" s="10">
        <f t="shared" si="39"/>
        <v>250</v>
      </c>
      <c r="B257" s="54"/>
      <c r="C257" s="54"/>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H257" s="12">
        <f t="shared" si="40"/>
        <v>0</v>
      </c>
      <c r="BI257" s="12">
        <f t="shared" si="41"/>
        <v>0</v>
      </c>
      <c r="BJ257" s="12">
        <f t="shared" si="42"/>
        <v>0</v>
      </c>
      <c r="BK257" s="12">
        <f t="shared" si="43"/>
        <v>0</v>
      </c>
      <c r="BL257" s="12">
        <f t="shared" si="44"/>
        <v>0</v>
      </c>
      <c r="BM257" s="12">
        <f t="shared" si="45"/>
        <v>0</v>
      </c>
      <c r="BN257" s="12">
        <f t="shared" si="46"/>
        <v>0</v>
      </c>
      <c r="BO257" s="12">
        <f t="shared" si="47"/>
        <v>0</v>
      </c>
      <c r="BP257" s="12">
        <f t="shared" si="48"/>
        <v>0</v>
      </c>
      <c r="BQ257" s="12">
        <f t="shared" si="49"/>
        <v>0</v>
      </c>
      <c r="BR257" s="12">
        <f t="shared" si="50"/>
        <v>0</v>
      </c>
      <c r="BS257" s="12">
        <f t="shared" si="51"/>
        <v>0</v>
      </c>
    </row>
    <row r="258" spans="1:71" ht="24" customHeight="1" x14ac:dyDescent="0.2">
      <c r="A258" s="10">
        <f t="shared" si="39"/>
        <v>251</v>
      </c>
      <c r="B258" s="54"/>
      <c r="C258" s="54"/>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H258" s="12">
        <f t="shared" si="40"/>
        <v>0</v>
      </c>
      <c r="BI258" s="12">
        <f t="shared" si="41"/>
        <v>0</v>
      </c>
      <c r="BJ258" s="12">
        <f t="shared" si="42"/>
        <v>0</v>
      </c>
      <c r="BK258" s="12">
        <f t="shared" si="43"/>
        <v>0</v>
      </c>
      <c r="BL258" s="12">
        <f t="shared" si="44"/>
        <v>0</v>
      </c>
      <c r="BM258" s="12">
        <f t="shared" si="45"/>
        <v>0</v>
      </c>
      <c r="BN258" s="12">
        <f t="shared" si="46"/>
        <v>0</v>
      </c>
      <c r="BO258" s="12">
        <f t="shared" si="47"/>
        <v>0</v>
      </c>
      <c r="BP258" s="12">
        <f t="shared" si="48"/>
        <v>0</v>
      </c>
      <c r="BQ258" s="12">
        <f t="shared" si="49"/>
        <v>0</v>
      </c>
      <c r="BR258" s="12">
        <f t="shared" si="50"/>
        <v>0</v>
      </c>
      <c r="BS258" s="12">
        <f t="shared" si="51"/>
        <v>0</v>
      </c>
    </row>
    <row r="259" spans="1:71" ht="24" customHeight="1" x14ac:dyDescent="0.2">
      <c r="A259" s="10">
        <f t="shared" si="39"/>
        <v>252</v>
      </c>
      <c r="B259" s="54"/>
      <c r="C259" s="54"/>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H259" s="12">
        <f t="shared" si="40"/>
        <v>0</v>
      </c>
      <c r="BI259" s="12">
        <f t="shared" si="41"/>
        <v>0</v>
      </c>
      <c r="BJ259" s="12">
        <f t="shared" si="42"/>
        <v>0</v>
      </c>
      <c r="BK259" s="12">
        <f t="shared" si="43"/>
        <v>0</v>
      </c>
      <c r="BL259" s="12">
        <f t="shared" si="44"/>
        <v>0</v>
      </c>
      <c r="BM259" s="12">
        <f t="shared" si="45"/>
        <v>0</v>
      </c>
      <c r="BN259" s="12">
        <f t="shared" si="46"/>
        <v>0</v>
      </c>
      <c r="BO259" s="12">
        <f t="shared" si="47"/>
        <v>0</v>
      </c>
      <c r="BP259" s="12">
        <f t="shared" si="48"/>
        <v>0</v>
      </c>
      <c r="BQ259" s="12">
        <f t="shared" si="49"/>
        <v>0</v>
      </c>
      <c r="BR259" s="12">
        <f t="shared" si="50"/>
        <v>0</v>
      </c>
      <c r="BS259" s="12">
        <f t="shared" si="51"/>
        <v>0</v>
      </c>
    </row>
    <row r="260" spans="1:71" ht="24" customHeight="1" x14ac:dyDescent="0.2">
      <c r="A260" s="10">
        <f t="shared" si="39"/>
        <v>253</v>
      </c>
      <c r="B260" s="54"/>
      <c r="C260" s="54"/>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H260" s="12">
        <f t="shared" si="40"/>
        <v>0</v>
      </c>
      <c r="BI260" s="12">
        <f t="shared" si="41"/>
        <v>0</v>
      </c>
      <c r="BJ260" s="12">
        <f t="shared" si="42"/>
        <v>0</v>
      </c>
      <c r="BK260" s="12">
        <f t="shared" si="43"/>
        <v>0</v>
      </c>
      <c r="BL260" s="12">
        <f t="shared" si="44"/>
        <v>0</v>
      </c>
      <c r="BM260" s="12">
        <f t="shared" si="45"/>
        <v>0</v>
      </c>
      <c r="BN260" s="12">
        <f t="shared" si="46"/>
        <v>0</v>
      </c>
      <c r="BO260" s="12">
        <f t="shared" si="47"/>
        <v>0</v>
      </c>
      <c r="BP260" s="12">
        <f t="shared" si="48"/>
        <v>0</v>
      </c>
      <c r="BQ260" s="12">
        <f t="shared" si="49"/>
        <v>0</v>
      </c>
      <c r="BR260" s="12">
        <f t="shared" si="50"/>
        <v>0</v>
      </c>
      <c r="BS260" s="12">
        <f t="shared" si="51"/>
        <v>0</v>
      </c>
    </row>
    <row r="261" spans="1:71" ht="24" customHeight="1" x14ac:dyDescent="0.2">
      <c r="A261" s="10">
        <f t="shared" si="39"/>
        <v>254</v>
      </c>
      <c r="B261" s="54"/>
      <c r="C261" s="54"/>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H261" s="12">
        <f t="shared" si="40"/>
        <v>0</v>
      </c>
      <c r="BI261" s="12">
        <f t="shared" si="41"/>
        <v>0</v>
      </c>
      <c r="BJ261" s="12">
        <f t="shared" si="42"/>
        <v>0</v>
      </c>
      <c r="BK261" s="12">
        <f t="shared" si="43"/>
        <v>0</v>
      </c>
      <c r="BL261" s="12">
        <f t="shared" si="44"/>
        <v>0</v>
      </c>
      <c r="BM261" s="12">
        <f t="shared" si="45"/>
        <v>0</v>
      </c>
      <c r="BN261" s="12">
        <f t="shared" si="46"/>
        <v>0</v>
      </c>
      <c r="BO261" s="12">
        <f t="shared" si="47"/>
        <v>0</v>
      </c>
      <c r="BP261" s="12">
        <f t="shared" si="48"/>
        <v>0</v>
      </c>
      <c r="BQ261" s="12">
        <f t="shared" si="49"/>
        <v>0</v>
      </c>
      <c r="BR261" s="12">
        <f t="shared" si="50"/>
        <v>0</v>
      </c>
      <c r="BS261" s="12">
        <f t="shared" si="51"/>
        <v>0</v>
      </c>
    </row>
    <row r="262" spans="1:71" ht="24" customHeight="1" x14ac:dyDescent="0.2">
      <c r="A262" s="10">
        <f t="shared" si="39"/>
        <v>255</v>
      </c>
      <c r="B262" s="54"/>
      <c r="C262" s="54"/>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H262" s="12">
        <f t="shared" si="40"/>
        <v>0</v>
      </c>
      <c r="BI262" s="12">
        <f t="shared" si="41"/>
        <v>0</v>
      </c>
      <c r="BJ262" s="12">
        <f t="shared" si="42"/>
        <v>0</v>
      </c>
      <c r="BK262" s="12">
        <f t="shared" si="43"/>
        <v>0</v>
      </c>
      <c r="BL262" s="12">
        <f t="shared" si="44"/>
        <v>0</v>
      </c>
      <c r="BM262" s="12">
        <f t="shared" si="45"/>
        <v>0</v>
      </c>
      <c r="BN262" s="12">
        <f t="shared" si="46"/>
        <v>0</v>
      </c>
      <c r="BO262" s="12">
        <f t="shared" si="47"/>
        <v>0</v>
      </c>
      <c r="BP262" s="12">
        <f t="shared" si="48"/>
        <v>0</v>
      </c>
      <c r="BQ262" s="12">
        <f t="shared" si="49"/>
        <v>0</v>
      </c>
      <c r="BR262" s="12">
        <f t="shared" si="50"/>
        <v>0</v>
      </c>
      <c r="BS262" s="12">
        <f t="shared" si="51"/>
        <v>0</v>
      </c>
    </row>
    <row r="263" spans="1:71" ht="24" customHeight="1" x14ac:dyDescent="0.2">
      <c r="A263" s="10">
        <f t="shared" si="39"/>
        <v>256</v>
      </c>
      <c r="B263" s="54"/>
      <c r="C263" s="54"/>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H263" s="12">
        <f t="shared" si="40"/>
        <v>0</v>
      </c>
      <c r="BI263" s="12">
        <f t="shared" si="41"/>
        <v>0</v>
      </c>
      <c r="BJ263" s="12">
        <f t="shared" si="42"/>
        <v>0</v>
      </c>
      <c r="BK263" s="12">
        <f t="shared" si="43"/>
        <v>0</v>
      </c>
      <c r="BL263" s="12">
        <f t="shared" si="44"/>
        <v>0</v>
      </c>
      <c r="BM263" s="12">
        <f t="shared" si="45"/>
        <v>0</v>
      </c>
      <c r="BN263" s="12">
        <f t="shared" si="46"/>
        <v>0</v>
      </c>
      <c r="BO263" s="12">
        <f t="shared" si="47"/>
        <v>0</v>
      </c>
      <c r="BP263" s="12">
        <f t="shared" si="48"/>
        <v>0</v>
      </c>
      <c r="BQ263" s="12">
        <f t="shared" si="49"/>
        <v>0</v>
      </c>
      <c r="BR263" s="12">
        <f t="shared" si="50"/>
        <v>0</v>
      </c>
      <c r="BS263" s="12">
        <f t="shared" si="51"/>
        <v>0</v>
      </c>
    </row>
    <row r="264" spans="1:71" ht="24" customHeight="1" x14ac:dyDescent="0.2">
      <c r="A264" s="10">
        <f t="shared" si="39"/>
        <v>257</v>
      </c>
      <c r="B264" s="54"/>
      <c r="C264" s="54"/>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H264" s="12">
        <f t="shared" si="40"/>
        <v>0</v>
      </c>
      <c r="BI264" s="12">
        <f t="shared" si="41"/>
        <v>0</v>
      </c>
      <c r="BJ264" s="12">
        <f t="shared" si="42"/>
        <v>0</v>
      </c>
      <c r="BK264" s="12">
        <f t="shared" si="43"/>
        <v>0</v>
      </c>
      <c r="BL264" s="12">
        <f t="shared" si="44"/>
        <v>0</v>
      </c>
      <c r="BM264" s="12">
        <f t="shared" si="45"/>
        <v>0</v>
      </c>
      <c r="BN264" s="12">
        <f t="shared" si="46"/>
        <v>0</v>
      </c>
      <c r="BO264" s="12">
        <f t="shared" si="47"/>
        <v>0</v>
      </c>
      <c r="BP264" s="12">
        <f t="shared" si="48"/>
        <v>0</v>
      </c>
      <c r="BQ264" s="12">
        <f t="shared" si="49"/>
        <v>0</v>
      </c>
      <c r="BR264" s="12">
        <f t="shared" si="50"/>
        <v>0</v>
      </c>
      <c r="BS264" s="12">
        <f t="shared" si="51"/>
        <v>0</v>
      </c>
    </row>
    <row r="265" spans="1:71" ht="24" customHeight="1" x14ac:dyDescent="0.2">
      <c r="A265" s="10">
        <f t="shared" si="39"/>
        <v>258</v>
      </c>
      <c r="B265" s="54"/>
      <c r="C265" s="54"/>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H265" s="12">
        <f t="shared" si="40"/>
        <v>0</v>
      </c>
      <c r="BI265" s="12">
        <f t="shared" si="41"/>
        <v>0</v>
      </c>
      <c r="BJ265" s="12">
        <f t="shared" si="42"/>
        <v>0</v>
      </c>
      <c r="BK265" s="12">
        <f t="shared" si="43"/>
        <v>0</v>
      </c>
      <c r="BL265" s="12">
        <f t="shared" si="44"/>
        <v>0</v>
      </c>
      <c r="BM265" s="12">
        <f t="shared" si="45"/>
        <v>0</v>
      </c>
      <c r="BN265" s="12">
        <f t="shared" si="46"/>
        <v>0</v>
      </c>
      <c r="BO265" s="12">
        <f t="shared" si="47"/>
        <v>0</v>
      </c>
      <c r="BP265" s="12">
        <f t="shared" si="48"/>
        <v>0</v>
      </c>
      <c r="BQ265" s="12">
        <f t="shared" si="49"/>
        <v>0</v>
      </c>
      <c r="BR265" s="12">
        <f t="shared" si="50"/>
        <v>0</v>
      </c>
      <c r="BS265" s="12">
        <f t="shared" si="51"/>
        <v>0</v>
      </c>
    </row>
    <row r="266" spans="1:71" ht="24" customHeight="1" x14ac:dyDescent="0.2">
      <c r="A266" s="10">
        <f t="shared" si="39"/>
        <v>259</v>
      </c>
      <c r="B266" s="54"/>
      <c r="C266" s="54"/>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H266" s="12">
        <f t="shared" si="40"/>
        <v>0</v>
      </c>
      <c r="BI266" s="12">
        <f t="shared" si="41"/>
        <v>0</v>
      </c>
      <c r="BJ266" s="12">
        <f t="shared" si="42"/>
        <v>0</v>
      </c>
      <c r="BK266" s="12">
        <f t="shared" si="43"/>
        <v>0</v>
      </c>
      <c r="BL266" s="12">
        <f t="shared" si="44"/>
        <v>0</v>
      </c>
      <c r="BM266" s="12">
        <f t="shared" si="45"/>
        <v>0</v>
      </c>
      <c r="BN266" s="12">
        <f t="shared" si="46"/>
        <v>0</v>
      </c>
      <c r="BO266" s="12">
        <f t="shared" si="47"/>
        <v>0</v>
      </c>
      <c r="BP266" s="12">
        <f t="shared" si="48"/>
        <v>0</v>
      </c>
      <c r="BQ266" s="12">
        <f t="shared" si="49"/>
        <v>0</v>
      </c>
      <c r="BR266" s="12">
        <f t="shared" si="50"/>
        <v>0</v>
      </c>
      <c r="BS266" s="12">
        <f t="shared" si="51"/>
        <v>0</v>
      </c>
    </row>
    <row r="267" spans="1:71" ht="24" customHeight="1" x14ac:dyDescent="0.2">
      <c r="A267" s="10">
        <f t="shared" si="39"/>
        <v>260</v>
      </c>
      <c r="B267" s="54"/>
      <c r="C267" s="54"/>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H267" s="12">
        <f t="shared" si="40"/>
        <v>0</v>
      </c>
      <c r="BI267" s="12">
        <f t="shared" si="41"/>
        <v>0</v>
      </c>
      <c r="BJ267" s="12">
        <f t="shared" si="42"/>
        <v>0</v>
      </c>
      <c r="BK267" s="12">
        <f t="shared" si="43"/>
        <v>0</v>
      </c>
      <c r="BL267" s="12">
        <f t="shared" si="44"/>
        <v>0</v>
      </c>
      <c r="BM267" s="12">
        <f t="shared" si="45"/>
        <v>0</v>
      </c>
      <c r="BN267" s="12">
        <f t="shared" si="46"/>
        <v>0</v>
      </c>
      <c r="BO267" s="12">
        <f t="shared" si="47"/>
        <v>0</v>
      </c>
      <c r="BP267" s="12">
        <f t="shared" si="48"/>
        <v>0</v>
      </c>
      <c r="BQ267" s="12">
        <f t="shared" si="49"/>
        <v>0</v>
      </c>
      <c r="BR267" s="12">
        <f t="shared" si="50"/>
        <v>0</v>
      </c>
      <c r="BS267" s="12">
        <f t="shared" si="51"/>
        <v>0</v>
      </c>
    </row>
    <row r="268" spans="1:71" ht="24" customHeight="1" x14ac:dyDescent="0.2">
      <c r="A268" s="10">
        <f t="shared" si="39"/>
        <v>261</v>
      </c>
      <c r="B268" s="54"/>
      <c r="C268" s="54"/>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H268" s="12">
        <f t="shared" si="40"/>
        <v>0</v>
      </c>
      <c r="BI268" s="12">
        <f t="shared" si="41"/>
        <v>0</v>
      </c>
      <c r="BJ268" s="12">
        <f t="shared" si="42"/>
        <v>0</v>
      </c>
      <c r="BK268" s="12">
        <f t="shared" si="43"/>
        <v>0</v>
      </c>
      <c r="BL268" s="12">
        <f t="shared" si="44"/>
        <v>0</v>
      </c>
      <c r="BM268" s="12">
        <f t="shared" si="45"/>
        <v>0</v>
      </c>
      <c r="BN268" s="12">
        <f t="shared" si="46"/>
        <v>0</v>
      </c>
      <c r="BO268" s="12">
        <f t="shared" si="47"/>
        <v>0</v>
      </c>
      <c r="BP268" s="12">
        <f t="shared" si="48"/>
        <v>0</v>
      </c>
      <c r="BQ268" s="12">
        <f t="shared" si="49"/>
        <v>0</v>
      </c>
      <c r="BR268" s="12">
        <f t="shared" si="50"/>
        <v>0</v>
      </c>
      <c r="BS268" s="12">
        <f t="shared" si="51"/>
        <v>0</v>
      </c>
    </row>
    <row r="269" spans="1:71" ht="24" customHeight="1" x14ac:dyDescent="0.2">
      <c r="A269" s="10">
        <f t="shared" si="39"/>
        <v>262</v>
      </c>
      <c r="B269" s="54"/>
      <c r="C269" s="54"/>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H269" s="12">
        <f t="shared" si="40"/>
        <v>0</v>
      </c>
      <c r="BI269" s="12">
        <f t="shared" si="41"/>
        <v>0</v>
      </c>
      <c r="BJ269" s="12">
        <f t="shared" si="42"/>
        <v>0</v>
      </c>
      <c r="BK269" s="12">
        <f t="shared" si="43"/>
        <v>0</v>
      </c>
      <c r="BL269" s="12">
        <f t="shared" si="44"/>
        <v>0</v>
      </c>
      <c r="BM269" s="12">
        <f t="shared" si="45"/>
        <v>0</v>
      </c>
      <c r="BN269" s="12">
        <f t="shared" si="46"/>
        <v>0</v>
      </c>
      <c r="BO269" s="12">
        <f t="shared" si="47"/>
        <v>0</v>
      </c>
      <c r="BP269" s="12">
        <f t="shared" si="48"/>
        <v>0</v>
      </c>
      <c r="BQ269" s="12">
        <f t="shared" si="49"/>
        <v>0</v>
      </c>
      <c r="BR269" s="12">
        <f t="shared" si="50"/>
        <v>0</v>
      </c>
      <c r="BS269" s="12">
        <f t="shared" si="51"/>
        <v>0</v>
      </c>
    </row>
    <row r="270" spans="1:71" ht="24" customHeight="1" x14ac:dyDescent="0.2">
      <c r="A270" s="10">
        <f t="shared" si="39"/>
        <v>263</v>
      </c>
      <c r="B270" s="54"/>
      <c r="C270" s="54"/>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H270" s="12">
        <f t="shared" si="40"/>
        <v>0</v>
      </c>
      <c r="BI270" s="12">
        <f t="shared" si="41"/>
        <v>0</v>
      </c>
      <c r="BJ270" s="12">
        <f t="shared" si="42"/>
        <v>0</v>
      </c>
      <c r="BK270" s="12">
        <f t="shared" si="43"/>
        <v>0</v>
      </c>
      <c r="BL270" s="12">
        <f t="shared" si="44"/>
        <v>0</v>
      </c>
      <c r="BM270" s="12">
        <f t="shared" si="45"/>
        <v>0</v>
      </c>
      <c r="BN270" s="12">
        <f t="shared" si="46"/>
        <v>0</v>
      </c>
      <c r="BO270" s="12">
        <f t="shared" si="47"/>
        <v>0</v>
      </c>
      <c r="BP270" s="12">
        <f t="shared" si="48"/>
        <v>0</v>
      </c>
      <c r="BQ270" s="12">
        <f t="shared" si="49"/>
        <v>0</v>
      </c>
      <c r="BR270" s="12">
        <f t="shared" si="50"/>
        <v>0</v>
      </c>
      <c r="BS270" s="12">
        <f t="shared" si="51"/>
        <v>0</v>
      </c>
    </row>
    <row r="271" spans="1:71" ht="24" customHeight="1" x14ac:dyDescent="0.2">
      <c r="A271" s="10">
        <f t="shared" si="39"/>
        <v>264</v>
      </c>
      <c r="B271" s="54"/>
      <c r="C271" s="54"/>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H271" s="12">
        <f t="shared" si="40"/>
        <v>0</v>
      </c>
      <c r="BI271" s="12">
        <f t="shared" si="41"/>
        <v>0</v>
      </c>
      <c r="BJ271" s="12">
        <f t="shared" si="42"/>
        <v>0</v>
      </c>
      <c r="BK271" s="12">
        <f t="shared" si="43"/>
        <v>0</v>
      </c>
      <c r="BL271" s="12">
        <f t="shared" si="44"/>
        <v>0</v>
      </c>
      <c r="BM271" s="12">
        <f t="shared" si="45"/>
        <v>0</v>
      </c>
      <c r="BN271" s="12">
        <f t="shared" si="46"/>
        <v>0</v>
      </c>
      <c r="BO271" s="12">
        <f t="shared" si="47"/>
        <v>0</v>
      </c>
      <c r="BP271" s="12">
        <f t="shared" si="48"/>
        <v>0</v>
      </c>
      <c r="BQ271" s="12">
        <f t="shared" si="49"/>
        <v>0</v>
      </c>
      <c r="BR271" s="12">
        <f t="shared" si="50"/>
        <v>0</v>
      </c>
      <c r="BS271" s="12">
        <f t="shared" si="51"/>
        <v>0</v>
      </c>
    </row>
    <row r="272" spans="1:71" ht="24" customHeight="1" x14ac:dyDescent="0.2">
      <c r="A272" s="10">
        <f t="shared" si="39"/>
        <v>265</v>
      </c>
      <c r="B272" s="54"/>
      <c r="C272" s="54"/>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H272" s="12">
        <f t="shared" si="40"/>
        <v>0</v>
      </c>
      <c r="BI272" s="12">
        <f t="shared" si="41"/>
        <v>0</v>
      </c>
      <c r="BJ272" s="12">
        <f t="shared" si="42"/>
        <v>0</v>
      </c>
      <c r="BK272" s="12">
        <f t="shared" si="43"/>
        <v>0</v>
      </c>
      <c r="BL272" s="12">
        <f t="shared" si="44"/>
        <v>0</v>
      </c>
      <c r="BM272" s="12">
        <f t="shared" si="45"/>
        <v>0</v>
      </c>
      <c r="BN272" s="12">
        <f t="shared" si="46"/>
        <v>0</v>
      </c>
      <c r="BO272" s="12">
        <f t="shared" si="47"/>
        <v>0</v>
      </c>
      <c r="BP272" s="12">
        <f t="shared" si="48"/>
        <v>0</v>
      </c>
      <c r="BQ272" s="12">
        <f t="shared" si="49"/>
        <v>0</v>
      </c>
      <c r="BR272" s="12">
        <f t="shared" si="50"/>
        <v>0</v>
      </c>
      <c r="BS272" s="12">
        <f t="shared" si="51"/>
        <v>0</v>
      </c>
    </row>
    <row r="273" spans="1:71" ht="24" customHeight="1" x14ac:dyDescent="0.2">
      <c r="A273" s="10">
        <f t="shared" si="39"/>
        <v>266</v>
      </c>
      <c r="B273" s="54"/>
      <c r="C273" s="54"/>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H273" s="12">
        <f t="shared" si="40"/>
        <v>0</v>
      </c>
      <c r="BI273" s="12">
        <f t="shared" si="41"/>
        <v>0</v>
      </c>
      <c r="BJ273" s="12">
        <f t="shared" si="42"/>
        <v>0</v>
      </c>
      <c r="BK273" s="12">
        <f t="shared" si="43"/>
        <v>0</v>
      </c>
      <c r="BL273" s="12">
        <f t="shared" si="44"/>
        <v>0</v>
      </c>
      <c r="BM273" s="12">
        <f t="shared" si="45"/>
        <v>0</v>
      </c>
      <c r="BN273" s="12">
        <f t="shared" si="46"/>
        <v>0</v>
      </c>
      <c r="BO273" s="12">
        <f t="shared" si="47"/>
        <v>0</v>
      </c>
      <c r="BP273" s="12">
        <f t="shared" si="48"/>
        <v>0</v>
      </c>
      <c r="BQ273" s="12">
        <f t="shared" si="49"/>
        <v>0</v>
      </c>
      <c r="BR273" s="12">
        <f t="shared" si="50"/>
        <v>0</v>
      </c>
      <c r="BS273" s="12">
        <f t="shared" si="51"/>
        <v>0</v>
      </c>
    </row>
    <row r="274" spans="1:71" ht="24" customHeight="1" x14ac:dyDescent="0.2">
      <c r="A274" s="10">
        <f t="shared" si="39"/>
        <v>267</v>
      </c>
      <c r="B274" s="54"/>
      <c r="C274" s="54"/>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H274" s="12">
        <f t="shared" si="40"/>
        <v>0</v>
      </c>
      <c r="BI274" s="12">
        <f t="shared" si="41"/>
        <v>0</v>
      </c>
      <c r="BJ274" s="12">
        <f t="shared" si="42"/>
        <v>0</v>
      </c>
      <c r="BK274" s="12">
        <f t="shared" si="43"/>
        <v>0</v>
      </c>
      <c r="BL274" s="12">
        <f t="shared" si="44"/>
        <v>0</v>
      </c>
      <c r="BM274" s="12">
        <f t="shared" si="45"/>
        <v>0</v>
      </c>
      <c r="BN274" s="12">
        <f t="shared" si="46"/>
        <v>0</v>
      </c>
      <c r="BO274" s="12">
        <f t="shared" si="47"/>
        <v>0</v>
      </c>
      <c r="BP274" s="12">
        <f t="shared" si="48"/>
        <v>0</v>
      </c>
      <c r="BQ274" s="12">
        <f t="shared" si="49"/>
        <v>0</v>
      </c>
      <c r="BR274" s="12">
        <f t="shared" si="50"/>
        <v>0</v>
      </c>
      <c r="BS274" s="12">
        <f t="shared" si="51"/>
        <v>0</v>
      </c>
    </row>
    <row r="275" spans="1:71" ht="24" customHeight="1" x14ac:dyDescent="0.2">
      <c r="A275" s="10">
        <f t="shared" si="39"/>
        <v>268</v>
      </c>
      <c r="B275" s="54"/>
      <c r="C275" s="54"/>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H275" s="12">
        <f t="shared" si="40"/>
        <v>0</v>
      </c>
      <c r="BI275" s="12">
        <f t="shared" si="41"/>
        <v>0</v>
      </c>
      <c r="BJ275" s="12">
        <f t="shared" si="42"/>
        <v>0</v>
      </c>
      <c r="BK275" s="12">
        <f t="shared" si="43"/>
        <v>0</v>
      </c>
      <c r="BL275" s="12">
        <f t="shared" si="44"/>
        <v>0</v>
      </c>
      <c r="BM275" s="12">
        <f t="shared" si="45"/>
        <v>0</v>
      </c>
      <c r="BN275" s="12">
        <f t="shared" si="46"/>
        <v>0</v>
      </c>
      <c r="BO275" s="12">
        <f t="shared" si="47"/>
        <v>0</v>
      </c>
      <c r="BP275" s="12">
        <f t="shared" si="48"/>
        <v>0</v>
      </c>
      <c r="BQ275" s="12">
        <f t="shared" si="49"/>
        <v>0</v>
      </c>
      <c r="BR275" s="12">
        <f t="shared" si="50"/>
        <v>0</v>
      </c>
      <c r="BS275" s="12">
        <f t="shared" si="51"/>
        <v>0</v>
      </c>
    </row>
    <row r="276" spans="1:71" ht="24" customHeight="1" x14ac:dyDescent="0.2">
      <c r="A276" s="10">
        <f t="shared" si="39"/>
        <v>269</v>
      </c>
      <c r="B276" s="54"/>
      <c r="C276" s="54"/>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H276" s="12">
        <f t="shared" si="40"/>
        <v>0</v>
      </c>
      <c r="BI276" s="12">
        <f t="shared" si="41"/>
        <v>0</v>
      </c>
      <c r="BJ276" s="12">
        <f t="shared" si="42"/>
        <v>0</v>
      </c>
      <c r="BK276" s="12">
        <f t="shared" si="43"/>
        <v>0</v>
      </c>
      <c r="BL276" s="12">
        <f t="shared" si="44"/>
        <v>0</v>
      </c>
      <c r="BM276" s="12">
        <f t="shared" si="45"/>
        <v>0</v>
      </c>
      <c r="BN276" s="12">
        <f t="shared" si="46"/>
        <v>0</v>
      </c>
      <c r="BO276" s="12">
        <f t="shared" si="47"/>
        <v>0</v>
      </c>
      <c r="BP276" s="12">
        <f t="shared" si="48"/>
        <v>0</v>
      </c>
      <c r="BQ276" s="12">
        <f t="shared" si="49"/>
        <v>0</v>
      </c>
      <c r="BR276" s="12">
        <f t="shared" si="50"/>
        <v>0</v>
      </c>
      <c r="BS276" s="12">
        <f t="shared" si="51"/>
        <v>0</v>
      </c>
    </row>
    <row r="277" spans="1:71" ht="24" customHeight="1" x14ac:dyDescent="0.2">
      <c r="A277" s="10">
        <f t="shared" si="39"/>
        <v>270</v>
      </c>
      <c r="B277" s="54"/>
      <c r="C277" s="54"/>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H277" s="12">
        <f t="shared" si="40"/>
        <v>0</v>
      </c>
      <c r="BI277" s="12">
        <f t="shared" si="41"/>
        <v>0</v>
      </c>
      <c r="BJ277" s="12">
        <f t="shared" si="42"/>
        <v>0</v>
      </c>
      <c r="BK277" s="12">
        <f t="shared" si="43"/>
        <v>0</v>
      </c>
      <c r="BL277" s="12">
        <f t="shared" si="44"/>
        <v>0</v>
      </c>
      <c r="BM277" s="12">
        <f t="shared" si="45"/>
        <v>0</v>
      </c>
      <c r="BN277" s="12">
        <f t="shared" si="46"/>
        <v>0</v>
      </c>
      <c r="BO277" s="12">
        <f t="shared" si="47"/>
        <v>0</v>
      </c>
      <c r="BP277" s="12">
        <f t="shared" si="48"/>
        <v>0</v>
      </c>
      <c r="BQ277" s="12">
        <f t="shared" si="49"/>
        <v>0</v>
      </c>
      <c r="BR277" s="12">
        <f t="shared" si="50"/>
        <v>0</v>
      </c>
      <c r="BS277" s="12">
        <f t="shared" si="51"/>
        <v>0</v>
      </c>
    </row>
    <row r="278" spans="1:71" ht="24" customHeight="1" x14ac:dyDescent="0.2">
      <c r="A278" s="10">
        <f t="shared" si="39"/>
        <v>271</v>
      </c>
      <c r="B278" s="54"/>
      <c r="C278" s="54"/>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H278" s="12">
        <f t="shared" si="40"/>
        <v>0</v>
      </c>
      <c r="BI278" s="12">
        <f t="shared" si="41"/>
        <v>0</v>
      </c>
      <c r="BJ278" s="12">
        <f t="shared" si="42"/>
        <v>0</v>
      </c>
      <c r="BK278" s="12">
        <f t="shared" si="43"/>
        <v>0</v>
      </c>
      <c r="BL278" s="12">
        <f t="shared" si="44"/>
        <v>0</v>
      </c>
      <c r="BM278" s="12">
        <f t="shared" si="45"/>
        <v>0</v>
      </c>
      <c r="BN278" s="12">
        <f t="shared" si="46"/>
        <v>0</v>
      </c>
      <c r="BO278" s="12">
        <f t="shared" si="47"/>
        <v>0</v>
      </c>
      <c r="BP278" s="12">
        <f t="shared" si="48"/>
        <v>0</v>
      </c>
      <c r="BQ278" s="12">
        <f t="shared" si="49"/>
        <v>0</v>
      </c>
      <c r="BR278" s="12">
        <f t="shared" si="50"/>
        <v>0</v>
      </c>
      <c r="BS278" s="12">
        <f t="shared" si="51"/>
        <v>0</v>
      </c>
    </row>
    <row r="279" spans="1:71" ht="24" customHeight="1" x14ac:dyDescent="0.2">
      <c r="A279" s="10">
        <f t="shared" si="39"/>
        <v>272</v>
      </c>
      <c r="B279" s="54"/>
      <c r="C279" s="54"/>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H279" s="12">
        <f t="shared" si="40"/>
        <v>0</v>
      </c>
      <c r="BI279" s="12">
        <f t="shared" si="41"/>
        <v>0</v>
      </c>
      <c r="BJ279" s="12">
        <f t="shared" si="42"/>
        <v>0</v>
      </c>
      <c r="BK279" s="12">
        <f t="shared" si="43"/>
        <v>0</v>
      </c>
      <c r="BL279" s="12">
        <f t="shared" si="44"/>
        <v>0</v>
      </c>
      <c r="BM279" s="12">
        <f t="shared" si="45"/>
        <v>0</v>
      </c>
      <c r="BN279" s="12">
        <f t="shared" si="46"/>
        <v>0</v>
      </c>
      <c r="BO279" s="12">
        <f t="shared" si="47"/>
        <v>0</v>
      </c>
      <c r="BP279" s="12">
        <f t="shared" si="48"/>
        <v>0</v>
      </c>
      <c r="BQ279" s="12">
        <f t="shared" si="49"/>
        <v>0</v>
      </c>
      <c r="BR279" s="12">
        <f t="shared" si="50"/>
        <v>0</v>
      </c>
      <c r="BS279" s="12">
        <f t="shared" si="51"/>
        <v>0</v>
      </c>
    </row>
    <row r="280" spans="1:71" ht="24" customHeight="1" x14ac:dyDescent="0.2">
      <c r="A280" s="10">
        <f t="shared" si="39"/>
        <v>273</v>
      </c>
      <c r="B280" s="54"/>
      <c r="C280" s="54"/>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H280" s="12">
        <f t="shared" si="40"/>
        <v>0</v>
      </c>
      <c r="BI280" s="12">
        <f t="shared" si="41"/>
        <v>0</v>
      </c>
      <c r="BJ280" s="12">
        <f t="shared" si="42"/>
        <v>0</v>
      </c>
      <c r="BK280" s="12">
        <f t="shared" si="43"/>
        <v>0</v>
      </c>
      <c r="BL280" s="12">
        <f t="shared" si="44"/>
        <v>0</v>
      </c>
      <c r="BM280" s="12">
        <f t="shared" si="45"/>
        <v>0</v>
      </c>
      <c r="BN280" s="12">
        <f t="shared" si="46"/>
        <v>0</v>
      </c>
      <c r="BO280" s="12">
        <f t="shared" si="47"/>
        <v>0</v>
      </c>
      <c r="BP280" s="12">
        <f t="shared" si="48"/>
        <v>0</v>
      </c>
      <c r="BQ280" s="12">
        <f t="shared" si="49"/>
        <v>0</v>
      </c>
      <c r="BR280" s="12">
        <f t="shared" si="50"/>
        <v>0</v>
      </c>
      <c r="BS280" s="12">
        <f t="shared" si="51"/>
        <v>0</v>
      </c>
    </row>
    <row r="281" spans="1:71" ht="24" customHeight="1" x14ac:dyDescent="0.2">
      <c r="A281" s="10">
        <f t="shared" si="39"/>
        <v>274</v>
      </c>
      <c r="B281" s="54"/>
      <c r="C281" s="54"/>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H281" s="12">
        <f t="shared" si="40"/>
        <v>0</v>
      </c>
      <c r="BI281" s="12">
        <f t="shared" si="41"/>
        <v>0</v>
      </c>
      <c r="BJ281" s="12">
        <f t="shared" si="42"/>
        <v>0</v>
      </c>
      <c r="BK281" s="12">
        <f t="shared" si="43"/>
        <v>0</v>
      </c>
      <c r="BL281" s="12">
        <f t="shared" si="44"/>
        <v>0</v>
      </c>
      <c r="BM281" s="12">
        <f t="shared" si="45"/>
        <v>0</v>
      </c>
      <c r="BN281" s="12">
        <f t="shared" si="46"/>
        <v>0</v>
      </c>
      <c r="BO281" s="12">
        <f t="shared" si="47"/>
        <v>0</v>
      </c>
      <c r="BP281" s="12">
        <f t="shared" si="48"/>
        <v>0</v>
      </c>
      <c r="BQ281" s="12">
        <f t="shared" si="49"/>
        <v>0</v>
      </c>
      <c r="BR281" s="12">
        <f t="shared" si="50"/>
        <v>0</v>
      </c>
      <c r="BS281" s="12">
        <f t="shared" si="51"/>
        <v>0</v>
      </c>
    </row>
    <row r="282" spans="1:71" ht="24" customHeight="1" x14ac:dyDescent="0.2">
      <c r="A282" s="10">
        <f t="shared" si="39"/>
        <v>275</v>
      </c>
      <c r="B282" s="54"/>
      <c r="C282" s="54"/>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H282" s="12">
        <f t="shared" si="40"/>
        <v>0</v>
      </c>
      <c r="BI282" s="12">
        <f t="shared" si="41"/>
        <v>0</v>
      </c>
      <c r="BJ282" s="12">
        <f t="shared" si="42"/>
        <v>0</v>
      </c>
      <c r="BK282" s="12">
        <f t="shared" si="43"/>
        <v>0</v>
      </c>
      <c r="BL282" s="12">
        <f t="shared" si="44"/>
        <v>0</v>
      </c>
      <c r="BM282" s="12">
        <f t="shared" si="45"/>
        <v>0</v>
      </c>
      <c r="BN282" s="12">
        <f t="shared" si="46"/>
        <v>0</v>
      </c>
      <c r="BO282" s="12">
        <f t="shared" si="47"/>
        <v>0</v>
      </c>
      <c r="BP282" s="12">
        <f t="shared" si="48"/>
        <v>0</v>
      </c>
      <c r="BQ282" s="12">
        <f t="shared" si="49"/>
        <v>0</v>
      </c>
      <c r="BR282" s="12">
        <f t="shared" si="50"/>
        <v>0</v>
      </c>
      <c r="BS282" s="12">
        <f t="shared" si="51"/>
        <v>0</v>
      </c>
    </row>
    <row r="283" spans="1:71" ht="24" customHeight="1" x14ac:dyDescent="0.2">
      <c r="A283" s="10">
        <f t="shared" si="39"/>
        <v>276</v>
      </c>
      <c r="B283" s="54"/>
      <c r="C283" s="54"/>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H283" s="12">
        <f t="shared" si="40"/>
        <v>0</v>
      </c>
      <c r="BI283" s="12">
        <f t="shared" si="41"/>
        <v>0</v>
      </c>
      <c r="BJ283" s="12">
        <f t="shared" si="42"/>
        <v>0</v>
      </c>
      <c r="BK283" s="12">
        <f t="shared" si="43"/>
        <v>0</v>
      </c>
      <c r="BL283" s="12">
        <f t="shared" si="44"/>
        <v>0</v>
      </c>
      <c r="BM283" s="12">
        <f t="shared" si="45"/>
        <v>0</v>
      </c>
      <c r="BN283" s="12">
        <f t="shared" si="46"/>
        <v>0</v>
      </c>
      <c r="BO283" s="12">
        <f t="shared" si="47"/>
        <v>0</v>
      </c>
      <c r="BP283" s="12">
        <f t="shared" si="48"/>
        <v>0</v>
      </c>
      <c r="BQ283" s="12">
        <f t="shared" si="49"/>
        <v>0</v>
      </c>
      <c r="BR283" s="12">
        <f t="shared" si="50"/>
        <v>0</v>
      </c>
      <c r="BS283" s="12">
        <f t="shared" si="51"/>
        <v>0</v>
      </c>
    </row>
    <row r="284" spans="1:71" ht="24" customHeight="1" x14ac:dyDescent="0.2">
      <c r="A284" s="10">
        <f t="shared" si="39"/>
        <v>277</v>
      </c>
      <c r="B284" s="54"/>
      <c r="C284" s="54"/>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H284" s="12">
        <f t="shared" si="40"/>
        <v>0</v>
      </c>
      <c r="BI284" s="12">
        <f t="shared" si="41"/>
        <v>0</v>
      </c>
      <c r="BJ284" s="12">
        <f t="shared" si="42"/>
        <v>0</v>
      </c>
      <c r="BK284" s="12">
        <f t="shared" si="43"/>
        <v>0</v>
      </c>
      <c r="BL284" s="12">
        <f t="shared" si="44"/>
        <v>0</v>
      </c>
      <c r="BM284" s="12">
        <f t="shared" si="45"/>
        <v>0</v>
      </c>
      <c r="BN284" s="12">
        <f t="shared" si="46"/>
        <v>0</v>
      </c>
      <c r="BO284" s="12">
        <f t="shared" si="47"/>
        <v>0</v>
      </c>
      <c r="BP284" s="12">
        <f t="shared" si="48"/>
        <v>0</v>
      </c>
      <c r="BQ284" s="12">
        <f t="shared" si="49"/>
        <v>0</v>
      </c>
      <c r="BR284" s="12">
        <f t="shared" si="50"/>
        <v>0</v>
      </c>
      <c r="BS284" s="12">
        <f t="shared" si="51"/>
        <v>0</v>
      </c>
    </row>
    <row r="285" spans="1:71" ht="24" customHeight="1" x14ac:dyDescent="0.2">
      <c r="A285" s="10">
        <f t="shared" si="39"/>
        <v>278</v>
      </c>
      <c r="B285" s="54"/>
      <c r="C285" s="54"/>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H285" s="12">
        <f t="shared" si="40"/>
        <v>0</v>
      </c>
      <c r="BI285" s="12">
        <f t="shared" si="41"/>
        <v>0</v>
      </c>
      <c r="BJ285" s="12">
        <f t="shared" si="42"/>
        <v>0</v>
      </c>
      <c r="BK285" s="12">
        <f t="shared" si="43"/>
        <v>0</v>
      </c>
      <c r="BL285" s="12">
        <f t="shared" si="44"/>
        <v>0</v>
      </c>
      <c r="BM285" s="12">
        <f t="shared" si="45"/>
        <v>0</v>
      </c>
      <c r="BN285" s="12">
        <f t="shared" si="46"/>
        <v>0</v>
      </c>
      <c r="BO285" s="12">
        <f t="shared" si="47"/>
        <v>0</v>
      </c>
      <c r="BP285" s="12">
        <f t="shared" si="48"/>
        <v>0</v>
      </c>
      <c r="BQ285" s="12">
        <f t="shared" si="49"/>
        <v>0</v>
      </c>
      <c r="BR285" s="12">
        <f t="shared" si="50"/>
        <v>0</v>
      </c>
      <c r="BS285" s="12">
        <f t="shared" si="51"/>
        <v>0</v>
      </c>
    </row>
    <row r="286" spans="1:71" ht="24" customHeight="1" x14ac:dyDescent="0.2">
      <c r="A286" s="10">
        <f t="shared" si="39"/>
        <v>279</v>
      </c>
      <c r="B286" s="54"/>
      <c r="C286" s="54"/>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H286" s="12">
        <f t="shared" si="40"/>
        <v>0</v>
      </c>
      <c r="BI286" s="12">
        <f t="shared" si="41"/>
        <v>0</v>
      </c>
      <c r="BJ286" s="12">
        <f t="shared" si="42"/>
        <v>0</v>
      </c>
      <c r="BK286" s="12">
        <f t="shared" si="43"/>
        <v>0</v>
      </c>
      <c r="BL286" s="12">
        <f t="shared" si="44"/>
        <v>0</v>
      </c>
      <c r="BM286" s="12">
        <f t="shared" si="45"/>
        <v>0</v>
      </c>
      <c r="BN286" s="12">
        <f t="shared" si="46"/>
        <v>0</v>
      </c>
      <c r="BO286" s="12">
        <f t="shared" si="47"/>
        <v>0</v>
      </c>
      <c r="BP286" s="12">
        <f t="shared" si="48"/>
        <v>0</v>
      </c>
      <c r="BQ286" s="12">
        <f t="shared" si="49"/>
        <v>0</v>
      </c>
      <c r="BR286" s="12">
        <f t="shared" si="50"/>
        <v>0</v>
      </c>
      <c r="BS286" s="12">
        <f t="shared" si="51"/>
        <v>0</v>
      </c>
    </row>
    <row r="287" spans="1:71" ht="24" customHeight="1" x14ac:dyDescent="0.2">
      <c r="A287" s="10">
        <f t="shared" si="39"/>
        <v>280</v>
      </c>
      <c r="B287" s="54"/>
      <c r="C287" s="54"/>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H287" s="12">
        <f t="shared" si="40"/>
        <v>0</v>
      </c>
      <c r="BI287" s="12">
        <f t="shared" si="41"/>
        <v>0</v>
      </c>
      <c r="BJ287" s="12">
        <f t="shared" si="42"/>
        <v>0</v>
      </c>
      <c r="BK287" s="12">
        <f t="shared" si="43"/>
        <v>0</v>
      </c>
      <c r="BL287" s="12">
        <f t="shared" si="44"/>
        <v>0</v>
      </c>
      <c r="BM287" s="12">
        <f t="shared" si="45"/>
        <v>0</v>
      </c>
      <c r="BN287" s="12">
        <f t="shared" si="46"/>
        <v>0</v>
      </c>
      <c r="BO287" s="12">
        <f t="shared" si="47"/>
        <v>0</v>
      </c>
      <c r="BP287" s="12">
        <f t="shared" si="48"/>
        <v>0</v>
      </c>
      <c r="BQ287" s="12">
        <f t="shared" si="49"/>
        <v>0</v>
      </c>
      <c r="BR287" s="12">
        <f t="shared" si="50"/>
        <v>0</v>
      </c>
      <c r="BS287" s="12">
        <f t="shared" si="51"/>
        <v>0</v>
      </c>
    </row>
    <row r="288" spans="1:71" ht="24" customHeight="1" x14ac:dyDescent="0.2">
      <c r="A288" s="10">
        <f t="shared" si="39"/>
        <v>281</v>
      </c>
      <c r="B288" s="54"/>
      <c r="C288" s="54"/>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H288" s="12">
        <f t="shared" si="40"/>
        <v>0</v>
      </c>
      <c r="BI288" s="12">
        <f t="shared" si="41"/>
        <v>0</v>
      </c>
      <c r="BJ288" s="12">
        <f t="shared" si="42"/>
        <v>0</v>
      </c>
      <c r="BK288" s="12">
        <f t="shared" si="43"/>
        <v>0</v>
      </c>
      <c r="BL288" s="12">
        <f t="shared" si="44"/>
        <v>0</v>
      </c>
      <c r="BM288" s="12">
        <f t="shared" si="45"/>
        <v>0</v>
      </c>
      <c r="BN288" s="12">
        <f t="shared" si="46"/>
        <v>0</v>
      </c>
      <c r="BO288" s="12">
        <f t="shared" si="47"/>
        <v>0</v>
      </c>
      <c r="BP288" s="12">
        <f t="shared" si="48"/>
        <v>0</v>
      </c>
      <c r="BQ288" s="12">
        <f t="shared" si="49"/>
        <v>0</v>
      </c>
      <c r="BR288" s="12">
        <f t="shared" si="50"/>
        <v>0</v>
      </c>
      <c r="BS288" s="12">
        <f t="shared" si="51"/>
        <v>0</v>
      </c>
    </row>
    <row r="289" spans="1:71" ht="24" customHeight="1" x14ac:dyDescent="0.2">
      <c r="A289" s="10">
        <f t="shared" si="39"/>
        <v>282</v>
      </c>
      <c r="B289" s="54"/>
      <c r="C289" s="54"/>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H289" s="12">
        <f t="shared" si="40"/>
        <v>0</v>
      </c>
      <c r="BI289" s="12">
        <f t="shared" si="41"/>
        <v>0</v>
      </c>
      <c r="BJ289" s="12">
        <f t="shared" si="42"/>
        <v>0</v>
      </c>
      <c r="BK289" s="12">
        <f t="shared" si="43"/>
        <v>0</v>
      </c>
      <c r="BL289" s="12">
        <f t="shared" si="44"/>
        <v>0</v>
      </c>
      <c r="BM289" s="12">
        <f t="shared" si="45"/>
        <v>0</v>
      </c>
      <c r="BN289" s="12">
        <f t="shared" si="46"/>
        <v>0</v>
      </c>
      <c r="BO289" s="12">
        <f t="shared" si="47"/>
        <v>0</v>
      </c>
      <c r="BP289" s="12">
        <f t="shared" si="48"/>
        <v>0</v>
      </c>
      <c r="BQ289" s="12">
        <f t="shared" si="49"/>
        <v>0</v>
      </c>
      <c r="BR289" s="12">
        <f t="shared" si="50"/>
        <v>0</v>
      </c>
      <c r="BS289" s="12">
        <f t="shared" si="51"/>
        <v>0</v>
      </c>
    </row>
    <row r="290" spans="1:71" ht="24" customHeight="1" x14ac:dyDescent="0.2">
      <c r="A290" s="10">
        <f t="shared" si="39"/>
        <v>283</v>
      </c>
      <c r="B290" s="54"/>
      <c r="C290" s="54"/>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H290" s="12">
        <f t="shared" si="40"/>
        <v>0</v>
      </c>
      <c r="BI290" s="12">
        <f t="shared" si="41"/>
        <v>0</v>
      </c>
      <c r="BJ290" s="12">
        <f t="shared" si="42"/>
        <v>0</v>
      </c>
      <c r="BK290" s="12">
        <f t="shared" si="43"/>
        <v>0</v>
      </c>
      <c r="BL290" s="12">
        <f t="shared" si="44"/>
        <v>0</v>
      </c>
      <c r="BM290" s="12">
        <f t="shared" si="45"/>
        <v>0</v>
      </c>
      <c r="BN290" s="12">
        <f t="shared" si="46"/>
        <v>0</v>
      </c>
      <c r="BO290" s="12">
        <f t="shared" si="47"/>
        <v>0</v>
      </c>
      <c r="BP290" s="12">
        <f t="shared" si="48"/>
        <v>0</v>
      </c>
      <c r="BQ290" s="12">
        <f t="shared" si="49"/>
        <v>0</v>
      </c>
      <c r="BR290" s="12">
        <f t="shared" si="50"/>
        <v>0</v>
      </c>
      <c r="BS290" s="12">
        <f t="shared" si="51"/>
        <v>0</v>
      </c>
    </row>
    <row r="291" spans="1:71" ht="24" customHeight="1" x14ac:dyDescent="0.2">
      <c r="A291" s="10">
        <f t="shared" si="39"/>
        <v>284</v>
      </c>
      <c r="B291" s="54"/>
      <c r="C291" s="54"/>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H291" s="12">
        <f t="shared" si="40"/>
        <v>0</v>
      </c>
      <c r="BI291" s="12">
        <f t="shared" si="41"/>
        <v>0</v>
      </c>
      <c r="BJ291" s="12">
        <f t="shared" si="42"/>
        <v>0</v>
      </c>
      <c r="BK291" s="12">
        <f t="shared" si="43"/>
        <v>0</v>
      </c>
      <c r="BL291" s="12">
        <f t="shared" si="44"/>
        <v>0</v>
      </c>
      <c r="BM291" s="12">
        <f t="shared" si="45"/>
        <v>0</v>
      </c>
      <c r="BN291" s="12">
        <f t="shared" si="46"/>
        <v>0</v>
      </c>
      <c r="BO291" s="12">
        <f t="shared" si="47"/>
        <v>0</v>
      </c>
      <c r="BP291" s="12">
        <f t="shared" si="48"/>
        <v>0</v>
      </c>
      <c r="BQ291" s="12">
        <f t="shared" si="49"/>
        <v>0</v>
      </c>
      <c r="BR291" s="12">
        <f t="shared" si="50"/>
        <v>0</v>
      </c>
      <c r="BS291" s="12">
        <f t="shared" si="51"/>
        <v>0</v>
      </c>
    </row>
    <row r="292" spans="1:71" ht="24" customHeight="1" x14ac:dyDescent="0.2">
      <c r="A292" s="10">
        <f t="shared" si="39"/>
        <v>285</v>
      </c>
      <c r="B292" s="54"/>
      <c r="C292" s="54"/>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H292" s="12">
        <f t="shared" si="40"/>
        <v>0</v>
      </c>
      <c r="BI292" s="12">
        <f t="shared" si="41"/>
        <v>0</v>
      </c>
      <c r="BJ292" s="12">
        <f t="shared" si="42"/>
        <v>0</v>
      </c>
      <c r="BK292" s="12">
        <f t="shared" si="43"/>
        <v>0</v>
      </c>
      <c r="BL292" s="12">
        <f t="shared" si="44"/>
        <v>0</v>
      </c>
      <c r="BM292" s="12">
        <f t="shared" si="45"/>
        <v>0</v>
      </c>
      <c r="BN292" s="12">
        <f t="shared" si="46"/>
        <v>0</v>
      </c>
      <c r="BO292" s="12">
        <f t="shared" si="47"/>
        <v>0</v>
      </c>
      <c r="BP292" s="12">
        <f t="shared" si="48"/>
        <v>0</v>
      </c>
      <c r="BQ292" s="12">
        <f t="shared" si="49"/>
        <v>0</v>
      </c>
      <c r="BR292" s="12">
        <f t="shared" si="50"/>
        <v>0</v>
      </c>
      <c r="BS292" s="12">
        <f t="shared" si="51"/>
        <v>0</v>
      </c>
    </row>
    <row r="293" spans="1:71" ht="24" customHeight="1" x14ac:dyDescent="0.2">
      <c r="A293" s="10">
        <f t="shared" si="39"/>
        <v>286</v>
      </c>
      <c r="B293" s="54"/>
      <c r="C293" s="54"/>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H293" s="12">
        <f t="shared" si="40"/>
        <v>0</v>
      </c>
      <c r="BI293" s="12">
        <f t="shared" si="41"/>
        <v>0</v>
      </c>
      <c r="BJ293" s="12">
        <f t="shared" si="42"/>
        <v>0</v>
      </c>
      <c r="BK293" s="12">
        <f t="shared" si="43"/>
        <v>0</v>
      </c>
      <c r="BL293" s="12">
        <f t="shared" si="44"/>
        <v>0</v>
      </c>
      <c r="BM293" s="12">
        <f t="shared" si="45"/>
        <v>0</v>
      </c>
      <c r="BN293" s="12">
        <f t="shared" si="46"/>
        <v>0</v>
      </c>
      <c r="BO293" s="12">
        <f t="shared" si="47"/>
        <v>0</v>
      </c>
      <c r="BP293" s="12">
        <f t="shared" si="48"/>
        <v>0</v>
      </c>
      <c r="BQ293" s="12">
        <f t="shared" si="49"/>
        <v>0</v>
      </c>
      <c r="BR293" s="12">
        <f t="shared" si="50"/>
        <v>0</v>
      </c>
      <c r="BS293" s="12">
        <f t="shared" si="51"/>
        <v>0</v>
      </c>
    </row>
    <row r="294" spans="1:71" ht="24" customHeight="1" x14ac:dyDescent="0.2">
      <c r="A294" s="10">
        <f t="shared" si="39"/>
        <v>287</v>
      </c>
      <c r="B294" s="54"/>
      <c r="C294" s="54"/>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H294" s="12">
        <f t="shared" si="40"/>
        <v>0</v>
      </c>
      <c r="BI294" s="12">
        <f t="shared" si="41"/>
        <v>0</v>
      </c>
      <c r="BJ294" s="12">
        <f t="shared" si="42"/>
        <v>0</v>
      </c>
      <c r="BK294" s="12">
        <f t="shared" si="43"/>
        <v>0</v>
      </c>
      <c r="BL294" s="12">
        <f t="shared" si="44"/>
        <v>0</v>
      </c>
      <c r="BM294" s="12">
        <f t="shared" si="45"/>
        <v>0</v>
      </c>
      <c r="BN294" s="12">
        <f t="shared" si="46"/>
        <v>0</v>
      </c>
      <c r="BO294" s="12">
        <f t="shared" si="47"/>
        <v>0</v>
      </c>
      <c r="BP294" s="12">
        <f t="shared" si="48"/>
        <v>0</v>
      </c>
      <c r="BQ294" s="12">
        <f t="shared" si="49"/>
        <v>0</v>
      </c>
      <c r="BR294" s="12">
        <f t="shared" si="50"/>
        <v>0</v>
      </c>
      <c r="BS294" s="12">
        <f t="shared" si="51"/>
        <v>0</v>
      </c>
    </row>
    <row r="295" spans="1:71" ht="24" customHeight="1" x14ac:dyDescent="0.2">
      <c r="A295" s="10">
        <f t="shared" si="39"/>
        <v>288</v>
      </c>
      <c r="B295" s="54"/>
      <c r="C295" s="54"/>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H295" s="12">
        <f t="shared" si="40"/>
        <v>0</v>
      </c>
      <c r="BI295" s="12">
        <f t="shared" si="41"/>
        <v>0</v>
      </c>
      <c r="BJ295" s="12">
        <f t="shared" si="42"/>
        <v>0</v>
      </c>
      <c r="BK295" s="12">
        <f t="shared" si="43"/>
        <v>0</v>
      </c>
      <c r="BL295" s="12">
        <f t="shared" si="44"/>
        <v>0</v>
      </c>
      <c r="BM295" s="12">
        <f t="shared" si="45"/>
        <v>0</v>
      </c>
      <c r="BN295" s="12">
        <f t="shared" si="46"/>
        <v>0</v>
      </c>
      <c r="BO295" s="12">
        <f t="shared" si="47"/>
        <v>0</v>
      </c>
      <c r="BP295" s="12">
        <f t="shared" si="48"/>
        <v>0</v>
      </c>
      <c r="BQ295" s="12">
        <f t="shared" si="49"/>
        <v>0</v>
      </c>
      <c r="BR295" s="12">
        <f t="shared" si="50"/>
        <v>0</v>
      </c>
      <c r="BS295" s="12">
        <f t="shared" si="51"/>
        <v>0</v>
      </c>
    </row>
    <row r="296" spans="1:71" ht="24" customHeight="1" x14ac:dyDescent="0.2">
      <c r="A296" s="10">
        <f t="shared" si="39"/>
        <v>289</v>
      </c>
      <c r="B296" s="54"/>
      <c r="C296" s="54"/>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H296" s="12">
        <f t="shared" si="40"/>
        <v>0</v>
      </c>
      <c r="BI296" s="12">
        <f t="shared" si="41"/>
        <v>0</v>
      </c>
      <c r="BJ296" s="12">
        <f t="shared" si="42"/>
        <v>0</v>
      </c>
      <c r="BK296" s="12">
        <f t="shared" si="43"/>
        <v>0</v>
      </c>
      <c r="BL296" s="12">
        <f t="shared" si="44"/>
        <v>0</v>
      </c>
      <c r="BM296" s="12">
        <f t="shared" si="45"/>
        <v>0</v>
      </c>
      <c r="BN296" s="12">
        <f t="shared" si="46"/>
        <v>0</v>
      </c>
      <c r="BO296" s="12">
        <f t="shared" si="47"/>
        <v>0</v>
      </c>
      <c r="BP296" s="12">
        <f t="shared" si="48"/>
        <v>0</v>
      </c>
      <c r="BQ296" s="12">
        <f t="shared" si="49"/>
        <v>0</v>
      </c>
      <c r="BR296" s="12">
        <f t="shared" si="50"/>
        <v>0</v>
      </c>
      <c r="BS296" s="12">
        <f t="shared" si="51"/>
        <v>0</v>
      </c>
    </row>
    <row r="297" spans="1:71" ht="24" customHeight="1" x14ac:dyDescent="0.2">
      <c r="A297" s="10">
        <f t="shared" si="39"/>
        <v>290</v>
      </c>
      <c r="B297" s="54"/>
      <c r="C297" s="54"/>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H297" s="12">
        <f t="shared" si="40"/>
        <v>0</v>
      </c>
      <c r="BI297" s="12">
        <f t="shared" si="41"/>
        <v>0</v>
      </c>
      <c r="BJ297" s="12">
        <f t="shared" si="42"/>
        <v>0</v>
      </c>
      <c r="BK297" s="12">
        <f t="shared" si="43"/>
        <v>0</v>
      </c>
      <c r="BL297" s="12">
        <f t="shared" si="44"/>
        <v>0</v>
      </c>
      <c r="BM297" s="12">
        <f t="shared" si="45"/>
        <v>0</v>
      </c>
      <c r="BN297" s="12">
        <f t="shared" si="46"/>
        <v>0</v>
      </c>
      <c r="BO297" s="12">
        <f t="shared" si="47"/>
        <v>0</v>
      </c>
      <c r="BP297" s="12">
        <f t="shared" si="48"/>
        <v>0</v>
      </c>
      <c r="BQ297" s="12">
        <f t="shared" si="49"/>
        <v>0</v>
      </c>
      <c r="BR297" s="12">
        <f t="shared" si="50"/>
        <v>0</v>
      </c>
      <c r="BS297" s="12">
        <f t="shared" si="51"/>
        <v>0</v>
      </c>
    </row>
    <row r="298" spans="1:71" ht="24" customHeight="1" x14ac:dyDescent="0.2">
      <c r="A298" s="10">
        <f t="shared" si="39"/>
        <v>291</v>
      </c>
      <c r="B298" s="54"/>
      <c r="C298" s="54"/>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H298" s="12">
        <f t="shared" si="40"/>
        <v>0</v>
      </c>
      <c r="BI298" s="12">
        <f t="shared" si="41"/>
        <v>0</v>
      </c>
      <c r="BJ298" s="12">
        <f t="shared" si="42"/>
        <v>0</v>
      </c>
      <c r="BK298" s="12">
        <f t="shared" si="43"/>
        <v>0</v>
      </c>
      <c r="BL298" s="12">
        <f t="shared" si="44"/>
        <v>0</v>
      </c>
      <c r="BM298" s="12">
        <f t="shared" si="45"/>
        <v>0</v>
      </c>
      <c r="BN298" s="12">
        <f t="shared" si="46"/>
        <v>0</v>
      </c>
      <c r="BO298" s="12">
        <f t="shared" si="47"/>
        <v>0</v>
      </c>
      <c r="BP298" s="12">
        <f t="shared" si="48"/>
        <v>0</v>
      </c>
      <c r="BQ298" s="12">
        <f t="shared" si="49"/>
        <v>0</v>
      </c>
      <c r="BR298" s="12">
        <f t="shared" si="50"/>
        <v>0</v>
      </c>
      <c r="BS298" s="12">
        <f t="shared" si="51"/>
        <v>0</v>
      </c>
    </row>
    <row r="299" spans="1:71" ht="24" customHeight="1" x14ac:dyDescent="0.2">
      <c r="A299" s="10">
        <f t="shared" si="39"/>
        <v>292</v>
      </c>
      <c r="B299" s="54"/>
      <c r="C299" s="54"/>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H299" s="12">
        <f t="shared" si="40"/>
        <v>0</v>
      </c>
      <c r="BI299" s="12">
        <f t="shared" si="41"/>
        <v>0</v>
      </c>
      <c r="BJ299" s="12">
        <f t="shared" si="42"/>
        <v>0</v>
      </c>
      <c r="BK299" s="12">
        <f t="shared" si="43"/>
        <v>0</v>
      </c>
      <c r="BL299" s="12">
        <f t="shared" si="44"/>
        <v>0</v>
      </c>
      <c r="BM299" s="12">
        <f t="shared" si="45"/>
        <v>0</v>
      </c>
      <c r="BN299" s="12">
        <f t="shared" si="46"/>
        <v>0</v>
      </c>
      <c r="BO299" s="12">
        <f t="shared" si="47"/>
        <v>0</v>
      </c>
      <c r="BP299" s="12">
        <f t="shared" si="48"/>
        <v>0</v>
      </c>
      <c r="BQ299" s="12">
        <f t="shared" si="49"/>
        <v>0</v>
      </c>
      <c r="BR299" s="12">
        <f t="shared" si="50"/>
        <v>0</v>
      </c>
      <c r="BS299" s="12">
        <f t="shared" si="51"/>
        <v>0</v>
      </c>
    </row>
    <row r="300" spans="1:71" ht="24" customHeight="1" x14ac:dyDescent="0.2">
      <c r="A300" s="10">
        <f t="shared" si="39"/>
        <v>293</v>
      </c>
      <c r="B300" s="54"/>
      <c r="C300" s="54"/>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H300" s="12">
        <f t="shared" si="40"/>
        <v>0</v>
      </c>
      <c r="BI300" s="12">
        <f t="shared" si="41"/>
        <v>0</v>
      </c>
      <c r="BJ300" s="12">
        <f t="shared" si="42"/>
        <v>0</v>
      </c>
      <c r="BK300" s="12">
        <f t="shared" si="43"/>
        <v>0</v>
      </c>
      <c r="BL300" s="12">
        <f t="shared" si="44"/>
        <v>0</v>
      </c>
      <c r="BM300" s="12">
        <f t="shared" si="45"/>
        <v>0</v>
      </c>
      <c r="BN300" s="12">
        <f t="shared" si="46"/>
        <v>0</v>
      </c>
      <c r="BO300" s="12">
        <f t="shared" si="47"/>
        <v>0</v>
      </c>
      <c r="BP300" s="12">
        <f t="shared" si="48"/>
        <v>0</v>
      </c>
      <c r="BQ300" s="12">
        <f t="shared" si="49"/>
        <v>0</v>
      </c>
      <c r="BR300" s="12">
        <f t="shared" si="50"/>
        <v>0</v>
      </c>
      <c r="BS300" s="12">
        <f t="shared" si="51"/>
        <v>0</v>
      </c>
    </row>
    <row r="301" spans="1:71" ht="24" customHeight="1" x14ac:dyDescent="0.2">
      <c r="A301" s="10">
        <f t="shared" si="39"/>
        <v>294</v>
      </c>
      <c r="B301" s="54"/>
      <c r="C301" s="54"/>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H301" s="12">
        <f t="shared" si="40"/>
        <v>0</v>
      </c>
      <c r="BI301" s="12">
        <f t="shared" si="41"/>
        <v>0</v>
      </c>
      <c r="BJ301" s="12">
        <f t="shared" si="42"/>
        <v>0</v>
      </c>
      <c r="BK301" s="12">
        <f t="shared" si="43"/>
        <v>0</v>
      </c>
      <c r="BL301" s="12">
        <f t="shared" si="44"/>
        <v>0</v>
      </c>
      <c r="BM301" s="12">
        <f t="shared" si="45"/>
        <v>0</v>
      </c>
      <c r="BN301" s="12">
        <f t="shared" si="46"/>
        <v>0</v>
      </c>
      <c r="BO301" s="12">
        <f t="shared" si="47"/>
        <v>0</v>
      </c>
      <c r="BP301" s="12">
        <f t="shared" si="48"/>
        <v>0</v>
      </c>
      <c r="BQ301" s="12">
        <f t="shared" si="49"/>
        <v>0</v>
      </c>
      <c r="BR301" s="12">
        <f t="shared" si="50"/>
        <v>0</v>
      </c>
      <c r="BS301" s="12">
        <f t="shared" si="51"/>
        <v>0</v>
      </c>
    </row>
    <row r="302" spans="1:71" ht="24" customHeight="1" x14ac:dyDescent="0.2">
      <c r="A302" s="10">
        <f t="shared" si="39"/>
        <v>295</v>
      </c>
      <c r="B302" s="54"/>
      <c r="C302" s="54"/>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H302" s="12">
        <f t="shared" si="40"/>
        <v>0</v>
      </c>
      <c r="BI302" s="12">
        <f t="shared" si="41"/>
        <v>0</v>
      </c>
      <c r="BJ302" s="12">
        <f t="shared" si="42"/>
        <v>0</v>
      </c>
      <c r="BK302" s="12">
        <f t="shared" si="43"/>
        <v>0</v>
      </c>
      <c r="BL302" s="12">
        <f t="shared" si="44"/>
        <v>0</v>
      </c>
      <c r="BM302" s="12">
        <f t="shared" si="45"/>
        <v>0</v>
      </c>
      <c r="BN302" s="12">
        <f t="shared" si="46"/>
        <v>0</v>
      </c>
      <c r="BO302" s="12">
        <f t="shared" si="47"/>
        <v>0</v>
      </c>
      <c r="BP302" s="12">
        <f t="shared" si="48"/>
        <v>0</v>
      </c>
      <c r="BQ302" s="12">
        <f t="shared" si="49"/>
        <v>0</v>
      </c>
      <c r="BR302" s="12">
        <f t="shared" si="50"/>
        <v>0</v>
      </c>
      <c r="BS302" s="12">
        <f t="shared" si="51"/>
        <v>0</v>
      </c>
    </row>
    <row r="303" spans="1:71" ht="24" customHeight="1" x14ac:dyDescent="0.2">
      <c r="A303" s="10">
        <f t="shared" si="39"/>
        <v>296</v>
      </c>
      <c r="B303" s="54"/>
      <c r="C303" s="54"/>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H303" s="12">
        <f t="shared" si="40"/>
        <v>0</v>
      </c>
      <c r="BI303" s="12">
        <f t="shared" si="41"/>
        <v>0</v>
      </c>
      <c r="BJ303" s="12">
        <f t="shared" si="42"/>
        <v>0</v>
      </c>
      <c r="BK303" s="12">
        <f t="shared" si="43"/>
        <v>0</v>
      </c>
      <c r="BL303" s="12">
        <f t="shared" si="44"/>
        <v>0</v>
      </c>
      <c r="BM303" s="12">
        <f t="shared" si="45"/>
        <v>0</v>
      </c>
      <c r="BN303" s="12">
        <f t="shared" si="46"/>
        <v>0</v>
      </c>
      <c r="BO303" s="12">
        <f t="shared" si="47"/>
        <v>0</v>
      </c>
      <c r="BP303" s="12">
        <f t="shared" si="48"/>
        <v>0</v>
      </c>
      <c r="BQ303" s="12">
        <f t="shared" si="49"/>
        <v>0</v>
      </c>
      <c r="BR303" s="12">
        <f t="shared" si="50"/>
        <v>0</v>
      </c>
      <c r="BS303" s="12">
        <f t="shared" si="51"/>
        <v>0</v>
      </c>
    </row>
    <row r="304" spans="1:71" ht="24" customHeight="1" x14ac:dyDescent="0.2">
      <c r="A304" s="10">
        <f t="shared" si="39"/>
        <v>297</v>
      </c>
      <c r="B304" s="54"/>
      <c r="C304" s="54"/>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H304" s="12">
        <f t="shared" si="40"/>
        <v>0</v>
      </c>
      <c r="BI304" s="12">
        <f t="shared" si="41"/>
        <v>0</v>
      </c>
      <c r="BJ304" s="12">
        <f t="shared" si="42"/>
        <v>0</v>
      </c>
      <c r="BK304" s="12">
        <f t="shared" si="43"/>
        <v>0</v>
      </c>
      <c r="BL304" s="12">
        <f t="shared" si="44"/>
        <v>0</v>
      </c>
      <c r="BM304" s="12">
        <f t="shared" si="45"/>
        <v>0</v>
      </c>
      <c r="BN304" s="12">
        <f t="shared" si="46"/>
        <v>0</v>
      </c>
      <c r="BO304" s="12">
        <f t="shared" si="47"/>
        <v>0</v>
      </c>
      <c r="BP304" s="12">
        <f t="shared" si="48"/>
        <v>0</v>
      </c>
      <c r="BQ304" s="12">
        <f t="shared" si="49"/>
        <v>0</v>
      </c>
      <c r="BR304" s="12">
        <f t="shared" si="50"/>
        <v>0</v>
      </c>
      <c r="BS304" s="12">
        <f t="shared" si="51"/>
        <v>0</v>
      </c>
    </row>
    <row r="305" spans="1:71" ht="24" customHeight="1" x14ac:dyDescent="0.2">
      <c r="A305" s="10">
        <f t="shared" si="39"/>
        <v>298</v>
      </c>
      <c r="B305" s="54"/>
      <c r="C305" s="54"/>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H305" s="12">
        <f t="shared" si="40"/>
        <v>0</v>
      </c>
      <c r="BI305" s="12">
        <f t="shared" si="41"/>
        <v>0</v>
      </c>
      <c r="BJ305" s="12">
        <f t="shared" si="42"/>
        <v>0</v>
      </c>
      <c r="BK305" s="12">
        <f t="shared" si="43"/>
        <v>0</v>
      </c>
      <c r="BL305" s="12">
        <f t="shared" si="44"/>
        <v>0</v>
      </c>
      <c r="BM305" s="12">
        <f t="shared" si="45"/>
        <v>0</v>
      </c>
      <c r="BN305" s="12">
        <f t="shared" si="46"/>
        <v>0</v>
      </c>
      <c r="BO305" s="12">
        <f t="shared" si="47"/>
        <v>0</v>
      </c>
      <c r="BP305" s="12">
        <f t="shared" si="48"/>
        <v>0</v>
      </c>
      <c r="BQ305" s="12">
        <f t="shared" si="49"/>
        <v>0</v>
      </c>
      <c r="BR305" s="12">
        <f t="shared" si="50"/>
        <v>0</v>
      </c>
      <c r="BS305" s="12">
        <f t="shared" si="51"/>
        <v>0</v>
      </c>
    </row>
    <row r="306" spans="1:71" ht="24" customHeight="1" x14ac:dyDescent="0.2">
      <c r="A306" s="10">
        <f t="shared" si="39"/>
        <v>299</v>
      </c>
      <c r="B306" s="54"/>
      <c r="C306" s="54"/>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H306" s="12">
        <f t="shared" si="40"/>
        <v>0</v>
      </c>
      <c r="BI306" s="12">
        <f t="shared" si="41"/>
        <v>0</v>
      </c>
      <c r="BJ306" s="12">
        <f t="shared" si="42"/>
        <v>0</v>
      </c>
      <c r="BK306" s="12">
        <f t="shared" si="43"/>
        <v>0</v>
      </c>
      <c r="BL306" s="12">
        <f t="shared" si="44"/>
        <v>0</v>
      </c>
      <c r="BM306" s="12">
        <f t="shared" si="45"/>
        <v>0</v>
      </c>
      <c r="BN306" s="12">
        <f t="shared" si="46"/>
        <v>0</v>
      </c>
      <c r="BO306" s="12">
        <f t="shared" si="47"/>
        <v>0</v>
      </c>
      <c r="BP306" s="12">
        <f t="shared" si="48"/>
        <v>0</v>
      </c>
      <c r="BQ306" s="12">
        <f t="shared" si="49"/>
        <v>0</v>
      </c>
      <c r="BR306" s="12">
        <f t="shared" si="50"/>
        <v>0</v>
      </c>
      <c r="BS306" s="12">
        <f t="shared" si="51"/>
        <v>0</v>
      </c>
    </row>
    <row r="307" spans="1:71" x14ac:dyDescent="0.2">
      <c r="A307" s="10">
        <f t="shared" si="39"/>
        <v>300</v>
      </c>
      <c r="B307" s="54"/>
      <c r="C307" s="54"/>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H307" s="12">
        <f t="shared" si="40"/>
        <v>0</v>
      </c>
      <c r="BI307" s="12">
        <f t="shared" si="41"/>
        <v>0</v>
      </c>
      <c r="BJ307" s="12">
        <f t="shared" si="42"/>
        <v>0</v>
      </c>
      <c r="BK307" s="12">
        <f t="shared" si="43"/>
        <v>0</v>
      </c>
      <c r="BL307" s="12">
        <f t="shared" si="44"/>
        <v>0</v>
      </c>
      <c r="BM307" s="12">
        <f t="shared" si="45"/>
        <v>0</v>
      </c>
      <c r="BN307" s="12">
        <f t="shared" si="46"/>
        <v>0</v>
      </c>
      <c r="BO307" s="12">
        <f t="shared" si="47"/>
        <v>0</v>
      </c>
      <c r="BP307" s="12">
        <f t="shared" si="48"/>
        <v>0</v>
      </c>
      <c r="BQ307" s="12">
        <f t="shared" si="49"/>
        <v>0</v>
      </c>
      <c r="BR307" s="12">
        <f t="shared" si="50"/>
        <v>0</v>
      </c>
      <c r="BS307" s="12">
        <f t="shared" si="51"/>
        <v>0</v>
      </c>
    </row>
    <row r="308" spans="1:71" ht="15" hidden="1" customHeight="1" x14ac:dyDescent="0.25">
      <c r="A308" s="71" t="s">
        <v>120</v>
      </c>
      <c r="B308" s="72"/>
      <c r="C308" s="73"/>
      <c r="D308" s="12">
        <f>SUM(D8:D307)</f>
        <v>0</v>
      </c>
      <c r="E308" s="12">
        <f t="shared" ref="E308:BB308" si="52">SUM(E8:E307)</f>
        <v>0</v>
      </c>
      <c r="F308" s="12">
        <f t="shared" si="52"/>
        <v>0</v>
      </c>
      <c r="G308" s="12">
        <f t="shared" si="52"/>
        <v>0</v>
      </c>
      <c r="H308" s="12">
        <f t="shared" si="52"/>
        <v>0</v>
      </c>
      <c r="I308" s="12">
        <f t="shared" si="52"/>
        <v>0</v>
      </c>
      <c r="J308" s="13">
        <f t="shared" si="52"/>
        <v>0</v>
      </c>
      <c r="K308" s="13">
        <f t="shared" si="52"/>
        <v>0</v>
      </c>
      <c r="L308" s="13">
        <f t="shared" si="52"/>
        <v>0</v>
      </c>
      <c r="M308" s="13">
        <f>SUMIFS($D8:$D307,$M8:$M307,"&gt;0",$D8:$D307,"&gt;0")</f>
        <v>0</v>
      </c>
      <c r="N308" s="13">
        <f>SUMIFS($D8:$D307,$N8:$N307,"&gt;0",$D8:$D307,"&gt;0")</f>
        <v>0</v>
      </c>
      <c r="O308" s="13">
        <f>SUMIFS(O8:O307,$C8:$C307,"DN*")</f>
        <v>0</v>
      </c>
      <c r="P308" s="13">
        <f t="shared" si="52"/>
        <v>0</v>
      </c>
      <c r="Q308" s="13">
        <f t="shared" si="52"/>
        <v>0</v>
      </c>
      <c r="R308" s="13">
        <f t="shared" si="52"/>
        <v>0</v>
      </c>
      <c r="S308" s="13">
        <f t="shared" si="52"/>
        <v>0</v>
      </c>
      <c r="T308" s="13">
        <f t="shared" si="52"/>
        <v>0</v>
      </c>
      <c r="U308" s="13">
        <f t="shared" si="52"/>
        <v>0</v>
      </c>
      <c r="V308" s="13">
        <f t="shared" si="52"/>
        <v>0</v>
      </c>
      <c r="W308" s="13">
        <f t="shared" si="52"/>
        <v>0</v>
      </c>
      <c r="X308" s="13">
        <f t="shared" si="52"/>
        <v>0</v>
      </c>
      <c r="Y308" s="13">
        <f>COUNTIF(Y8:Y307,"Có")</f>
        <v>0</v>
      </c>
      <c r="Z308" s="13">
        <f>COUNTIF(Z8:Z307,"Có")</f>
        <v>0</v>
      </c>
      <c r="AA308" s="13">
        <f>COUNTIF(AA8:AA307,"Có")</f>
        <v>0</v>
      </c>
      <c r="AB308" s="13">
        <f>COUNTIF(AB8:AB307,"Có")</f>
        <v>0</v>
      </c>
      <c r="AC308" s="13">
        <f>COUNTIF(AC8:AC307,"Có")</f>
        <v>0</v>
      </c>
      <c r="AD308" s="13">
        <f t="shared" si="52"/>
        <v>0</v>
      </c>
      <c r="AE308" s="13">
        <f t="shared" si="52"/>
        <v>0</v>
      </c>
      <c r="AF308" s="13">
        <f t="shared" si="52"/>
        <v>0</v>
      </c>
      <c r="AG308" s="13">
        <f t="shared" si="52"/>
        <v>0</v>
      </c>
      <c r="AH308" s="13">
        <f t="shared" si="52"/>
        <v>0</v>
      </c>
      <c r="AI308" s="13">
        <f t="shared" si="52"/>
        <v>0</v>
      </c>
      <c r="AJ308" s="13">
        <f t="shared" si="52"/>
        <v>0</v>
      </c>
      <c r="AK308" s="13">
        <f t="shared" si="52"/>
        <v>0</v>
      </c>
      <c r="AL308" s="13">
        <f t="shared" si="52"/>
        <v>0</v>
      </c>
      <c r="AM308" s="13">
        <f t="shared" si="52"/>
        <v>0</v>
      </c>
      <c r="AN308" s="13">
        <f t="shared" si="52"/>
        <v>0</v>
      </c>
      <c r="AO308" s="13">
        <f t="shared" si="52"/>
        <v>0</v>
      </c>
      <c r="AP308" s="13">
        <f t="shared" si="52"/>
        <v>0</v>
      </c>
      <c r="AQ308" s="13">
        <f t="shared" si="52"/>
        <v>0</v>
      </c>
      <c r="AR308" s="13">
        <f t="shared" si="52"/>
        <v>0</v>
      </c>
      <c r="AS308" s="13">
        <f t="shared" si="52"/>
        <v>0</v>
      </c>
      <c r="AT308" s="13">
        <f t="shared" si="52"/>
        <v>0</v>
      </c>
      <c r="AU308" s="13">
        <f t="shared" si="52"/>
        <v>0</v>
      </c>
      <c r="AV308" s="13">
        <f t="shared" si="52"/>
        <v>0</v>
      </c>
      <c r="AW308" s="13">
        <f t="shared" si="52"/>
        <v>0</v>
      </c>
      <c r="AX308" s="13">
        <f t="shared" si="52"/>
        <v>0</v>
      </c>
      <c r="AY308" s="13">
        <f t="shared" si="52"/>
        <v>0</v>
      </c>
      <c r="AZ308" s="13">
        <f t="shared" si="52"/>
        <v>0</v>
      </c>
      <c r="BA308" s="13">
        <f t="shared" si="52"/>
        <v>0</v>
      </c>
      <c r="BB308" s="13">
        <f t="shared" si="52"/>
        <v>0</v>
      </c>
      <c r="BH308" s="12">
        <f t="shared" ref="BH308:BI308" si="53">SUM(BH8:BH307)</f>
        <v>0</v>
      </c>
      <c r="BI308" s="12">
        <f t="shared" si="53"/>
        <v>0</v>
      </c>
      <c r="BJ308" s="12">
        <f t="shared" ref="BJ308:BK308" si="54">SUM(BJ8:BJ307)</f>
        <v>0</v>
      </c>
      <c r="BK308" s="12">
        <f t="shared" si="54"/>
        <v>0</v>
      </c>
      <c r="BL308" s="12">
        <f t="shared" ref="BL308:BO308" si="55">SUM(BL8:BL307)</f>
        <v>0</v>
      </c>
      <c r="BM308" s="12">
        <f t="shared" si="55"/>
        <v>0</v>
      </c>
      <c r="BN308" s="12">
        <f t="shared" si="55"/>
        <v>0</v>
      </c>
      <c r="BO308" s="12">
        <f t="shared" si="55"/>
        <v>0</v>
      </c>
      <c r="BP308" s="12">
        <f t="shared" ref="BP308:BQ308" si="56">SUM(BP8:BP307)</f>
        <v>0</v>
      </c>
      <c r="BQ308" s="12">
        <f t="shared" si="56"/>
        <v>0</v>
      </c>
      <c r="BR308" s="12">
        <f t="shared" ref="BR308:BS308" si="57">SUM(BR8:BR307)</f>
        <v>0</v>
      </c>
      <c r="BS308" s="12">
        <f t="shared" si="57"/>
        <v>0</v>
      </c>
    </row>
  </sheetData>
  <sheetProtection password="CA9C" sheet="1" objects="1" scenarios="1" selectLockedCells="1"/>
  <mergeCells count="59">
    <mergeCell ref="A308:C308"/>
    <mergeCell ref="F3:G3"/>
    <mergeCell ref="H3:J3"/>
    <mergeCell ref="K3:L3"/>
    <mergeCell ref="M3:N3"/>
    <mergeCell ref="D4:D5"/>
    <mergeCell ref="E4:E5"/>
    <mergeCell ref="F4:F5"/>
    <mergeCell ref="G4:G5"/>
    <mergeCell ref="H4:H5"/>
    <mergeCell ref="D3:E3"/>
    <mergeCell ref="A6:C6"/>
    <mergeCell ref="AS4:AT4"/>
    <mergeCell ref="I4:I5"/>
    <mergeCell ref="J4:J5"/>
    <mergeCell ref="K4:K5"/>
    <mergeCell ref="L4:L5"/>
    <mergeCell ref="M4:M5"/>
    <mergeCell ref="N4:N5"/>
    <mergeCell ref="AG4:AG5"/>
    <mergeCell ref="P4:S4"/>
    <mergeCell ref="AM3:AT3"/>
    <mergeCell ref="T4:T5"/>
    <mergeCell ref="U4:U5"/>
    <mergeCell ref="AU3:AV3"/>
    <mergeCell ref="AW3:BB3"/>
    <mergeCell ref="AH4:AJ4"/>
    <mergeCell ref="AK4:AL4"/>
    <mergeCell ref="AH3:AL3"/>
    <mergeCell ref="AM4:AN4"/>
    <mergeCell ref="AO4:AP4"/>
    <mergeCell ref="AQ4:AR4"/>
    <mergeCell ref="AB4:AB5"/>
    <mergeCell ref="V4:V5"/>
    <mergeCell ref="W4:W5"/>
    <mergeCell ref="X4:X5"/>
    <mergeCell ref="BA4:BA5"/>
    <mergeCell ref="T3:X3"/>
    <mergeCell ref="Z3:AC3"/>
    <mergeCell ref="AD3:AG3"/>
    <mergeCell ref="Y4:Y5"/>
    <mergeCell ref="Z4:Z5"/>
    <mergeCell ref="AA4:AA5"/>
    <mergeCell ref="BB4:BB5"/>
    <mergeCell ref="A3:A5"/>
    <mergeCell ref="B3:B5"/>
    <mergeCell ref="C3:C5"/>
    <mergeCell ref="AU4:AU5"/>
    <mergeCell ref="AV4:AV5"/>
    <mergeCell ref="AW4:AW5"/>
    <mergeCell ref="AX4:AX5"/>
    <mergeCell ref="AY4:AY5"/>
    <mergeCell ref="AZ4:AZ5"/>
    <mergeCell ref="AC4:AC5"/>
    <mergeCell ref="AD4:AD5"/>
    <mergeCell ref="AE4:AE5"/>
    <mergeCell ref="AF4:AF5"/>
    <mergeCell ref="O3:S3"/>
    <mergeCell ref="O4:O5"/>
  </mergeCells>
  <dataValidations count="2">
    <dataValidation type="list" allowBlank="1" showInputMessage="1" showErrorMessage="1" sqref="Y8:AC307">
      <formula1>"Có,Không"</formula1>
    </dataValidation>
    <dataValidation type="list" allowBlank="1" showInputMessage="1" showErrorMessage="1" sqref="C8:C307">
      <formula1>"Hành chính,Sự nghiệp công lập,Sự nghiệp ngoài công lập,DN nhà nước,DN ngoài nhà nước,DN vốn nước ngoài"</formula1>
    </dataValidation>
  </dataValidations>
  <pageMargins left="0.23" right="0.1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35"/>
  <sheetViews>
    <sheetView tabSelected="1" workbookViewId="0">
      <pane ySplit="9" topLeftCell="A37" activePane="bottomLeft" state="frozen"/>
      <selection pane="bottomLeft" activeCell="D215" sqref="D215"/>
    </sheetView>
  </sheetViews>
  <sheetFormatPr defaultRowHeight="15.75" x14ac:dyDescent="0.25"/>
  <cols>
    <col min="1" max="1" width="4.625" style="4" customWidth="1"/>
    <col min="2" max="2" width="56.625" style="7" customWidth="1"/>
    <col min="3" max="3" width="9.625" style="2" customWidth="1"/>
    <col min="4" max="4" width="17.125" style="7" customWidth="1"/>
    <col min="6" max="6" width="13.625" customWidth="1"/>
    <col min="10" max="10" width="14.75" customWidth="1"/>
    <col min="12" max="12" width="15.875" customWidth="1"/>
    <col min="14" max="14" width="20.375" customWidth="1"/>
    <col min="16" max="16" width="17.625" customWidth="1"/>
    <col min="18" max="18" width="16.375" customWidth="1"/>
    <col min="20" max="20" width="19.375" customWidth="1"/>
    <col min="22" max="22" width="15.25" customWidth="1"/>
    <col min="24" max="24" width="16.125" customWidth="1"/>
  </cols>
  <sheetData>
    <row r="1" spans="1:4" x14ac:dyDescent="0.25">
      <c r="A1" s="76" t="s">
        <v>265</v>
      </c>
      <c r="B1" s="76"/>
      <c r="C1" s="40"/>
    </row>
    <row r="2" spans="1:4" x14ac:dyDescent="0.25">
      <c r="A2" s="76" t="s">
        <v>266</v>
      </c>
      <c r="B2" s="76"/>
    </row>
    <row r="3" spans="1:4" x14ac:dyDescent="0.25">
      <c r="A3" s="76"/>
      <c r="B3" s="76"/>
    </row>
    <row r="5" spans="1:4" s="6" customFormat="1" ht="18.75" customHeight="1" x14ac:dyDescent="0.2">
      <c r="A5" s="77" t="s">
        <v>267</v>
      </c>
      <c r="B5" s="77"/>
      <c r="C5" s="77"/>
      <c r="D5" s="77"/>
    </row>
    <row r="6" spans="1:4" ht="15.75" customHeight="1" x14ac:dyDescent="0.2">
      <c r="A6" s="79" t="s">
        <v>268</v>
      </c>
      <c r="B6" s="79"/>
      <c r="C6" s="79"/>
      <c r="D6" s="79"/>
    </row>
    <row r="7" spans="1:4" ht="15.75" customHeight="1" x14ac:dyDescent="0.2">
      <c r="A7" s="79" t="s">
        <v>269</v>
      </c>
      <c r="B7" s="79"/>
      <c r="C7" s="79"/>
      <c r="D7" s="79"/>
    </row>
    <row r="8" spans="1:4" s="3" customFormat="1" x14ac:dyDescent="0.25">
      <c r="A8" s="4"/>
      <c r="B8" s="7"/>
      <c r="C8" s="2"/>
      <c r="D8" s="7"/>
    </row>
    <row r="9" spans="1:4" ht="21.75" customHeight="1" x14ac:dyDescent="0.2">
      <c r="A9" s="32" t="s">
        <v>0</v>
      </c>
      <c r="B9" s="33" t="s">
        <v>68</v>
      </c>
      <c r="C9" s="34" t="s">
        <v>69</v>
      </c>
      <c r="D9" s="34" t="s">
        <v>71</v>
      </c>
    </row>
    <row r="10" spans="1:4" ht="27" customHeight="1" x14ac:dyDescent="0.2">
      <c r="A10" s="35"/>
      <c r="B10" s="78" t="s">
        <v>70</v>
      </c>
      <c r="C10" s="78"/>
      <c r="D10" s="78"/>
    </row>
    <row r="11" spans="1:4" s="1" customFormat="1" ht="20.25" customHeight="1" x14ac:dyDescent="0.2">
      <c r="A11" s="35"/>
      <c r="B11" s="36" t="s">
        <v>138</v>
      </c>
      <c r="C11" s="37"/>
      <c r="D11" s="18"/>
    </row>
    <row r="12" spans="1:4" ht="18" customHeight="1" x14ac:dyDescent="0.25">
      <c r="A12" s="35">
        <v>1</v>
      </c>
      <c r="B12" s="18" t="s">
        <v>2</v>
      </c>
      <c r="C12" s="37" t="s">
        <v>150</v>
      </c>
      <c r="D12" s="17">
        <f>BCcoso!D308</f>
        <v>0</v>
      </c>
    </row>
    <row r="13" spans="1:4" ht="18" customHeight="1" x14ac:dyDescent="0.25">
      <c r="A13" s="35"/>
      <c r="B13" s="18" t="s">
        <v>151</v>
      </c>
      <c r="C13" s="37" t="s">
        <v>152</v>
      </c>
      <c r="D13" s="17">
        <f>(BCcoso!E308)</f>
        <v>0</v>
      </c>
    </row>
    <row r="14" spans="1:4" s="1" customFormat="1" ht="20.25" customHeight="1" x14ac:dyDescent="0.2">
      <c r="A14" s="35"/>
      <c r="B14" s="36" t="s">
        <v>139</v>
      </c>
      <c r="C14" s="37"/>
      <c r="D14" s="18"/>
    </row>
    <row r="15" spans="1:4" ht="18" customHeight="1" x14ac:dyDescent="0.25">
      <c r="A15" s="35">
        <v>2</v>
      </c>
      <c r="B15" s="18" t="s">
        <v>72</v>
      </c>
      <c r="C15" s="37" t="s">
        <v>150</v>
      </c>
      <c r="D15" s="17">
        <f>(BCcoso!F308)</f>
        <v>0</v>
      </c>
    </row>
    <row r="16" spans="1:4" ht="18" customHeight="1" x14ac:dyDescent="0.25">
      <c r="A16" s="35"/>
      <c r="B16" s="18" t="s">
        <v>153</v>
      </c>
      <c r="C16" s="37" t="s">
        <v>154</v>
      </c>
      <c r="D16" s="19">
        <f>IF(D12&gt;0,D15/D12*100,0)</f>
        <v>0</v>
      </c>
    </row>
    <row r="17" spans="1:5" ht="18" customHeight="1" x14ac:dyDescent="0.25">
      <c r="A17" s="35">
        <v>3</v>
      </c>
      <c r="B17" s="18" t="s">
        <v>155</v>
      </c>
      <c r="C17" s="37" t="s">
        <v>150</v>
      </c>
      <c r="D17" s="17">
        <f>(BCcoso!G308)</f>
        <v>0</v>
      </c>
    </row>
    <row r="18" spans="1:5" ht="18" customHeight="1" x14ac:dyDescent="0.25">
      <c r="A18" s="35"/>
      <c r="B18" s="18" t="s">
        <v>156</v>
      </c>
      <c r="C18" s="37" t="s">
        <v>154</v>
      </c>
      <c r="D18" s="19">
        <f>IF(D13&gt;0,D17/D13*100,0)</f>
        <v>0</v>
      </c>
    </row>
    <row r="19" spans="1:5" s="1" customFormat="1" ht="20.25" customHeight="1" x14ac:dyDescent="0.2">
      <c r="A19" s="35"/>
      <c r="B19" s="36" t="s">
        <v>140</v>
      </c>
      <c r="C19" s="37"/>
      <c r="D19" s="18"/>
    </row>
    <row r="20" spans="1:5" ht="18" customHeight="1" x14ac:dyDescent="0.25">
      <c r="A20" s="35">
        <v>4</v>
      </c>
      <c r="B20" s="18" t="s">
        <v>157</v>
      </c>
      <c r="C20" s="37" t="s">
        <v>158</v>
      </c>
      <c r="D20" s="17">
        <f>IF(BCcoso!BI308&gt;0,(BCcoso!BH308)/(BCcoso!BI308),0)</f>
        <v>0</v>
      </c>
    </row>
    <row r="21" spans="1:5" ht="18" customHeight="1" x14ac:dyDescent="0.25">
      <c r="A21" s="35"/>
      <c r="B21" s="18" t="s">
        <v>159</v>
      </c>
      <c r="C21" s="37" t="s">
        <v>150</v>
      </c>
      <c r="D21" s="17">
        <f>(BCcoso!BI308)</f>
        <v>0</v>
      </c>
    </row>
    <row r="22" spans="1:5" ht="31.5" x14ac:dyDescent="0.25">
      <c r="A22" s="35">
        <v>5</v>
      </c>
      <c r="B22" s="18" t="s">
        <v>160</v>
      </c>
      <c r="C22" s="37" t="s">
        <v>158</v>
      </c>
      <c r="D22" s="17">
        <f>IF(BCcoso!BK308&gt;0,(BCcoso!BJ308)/(BCcoso!BK308),0)</f>
        <v>0</v>
      </c>
    </row>
    <row r="23" spans="1:5" ht="18" customHeight="1" x14ac:dyDescent="0.25">
      <c r="A23" s="35"/>
      <c r="B23" s="18" t="s">
        <v>159</v>
      </c>
      <c r="C23" s="37" t="s">
        <v>150</v>
      </c>
      <c r="D23" s="17">
        <f>(BCcoso!BK308)</f>
        <v>0</v>
      </c>
      <c r="E23" s="1"/>
    </row>
    <row r="24" spans="1:5" ht="31.5" x14ac:dyDescent="0.25">
      <c r="A24" s="35">
        <v>6</v>
      </c>
      <c r="B24" s="18" t="s">
        <v>161</v>
      </c>
      <c r="C24" s="37" t="s">
        <v>158</v>
      </c>
      <c r="D24" s="17">
        <f>IF(BCcoso!BM308&gt;0,(BCcoso!BL308)/(BCcoso!BM308),0)</f>
        <v>0</v>
      </c>
    </row>
    <row r="25" spans="1:5" ht="18" customHeight="1" x14ac:dyDescent="0.25">
      <c r="A25" s="35"/>
      <c r="B25" s="18" t="s">
        <v>159</v>
      </c>
      <c r="C25" s="37" t="s">
        <v>150</v>
      </c>
      <c r="D25" s="17">
        <f>(BCcoso!BM308)</f>
        <v>0</v>
      </c>
    </row>
    <row r="26" spans="1:5" ht="31.5" x14ac:dyDescent="0.25">
      <c r="A26" s="35">
        <v>7</v>
      </c>
      <c r="B26" s="18" t="s">
        <v>162</v>
      </c>
      <c r="C26" s="37" t="s">
        <v>158</v>
      </c>
      <c r="D26" s="17">
        <f>IF(BCcoso!BO308&gt;0,(BCcoso!BN308)/(BCcoso!BO308),0)</f>
        <v>0</v>
      </c>
    </row>
    <row r="27" spans="1:5" ht="18" customHeight="1" x14ac:dyDescent="0.25">
      <c r="A27" s="35"/>
      <c r="B27" s="18" t="s">
        <v>159</v>
      </c>
      <c r="C27" s="37" t="s">
        <v>150</v>
      </c>
      <c r="D27" s="17">
        <f>(BCcoso!BO308)</f>
        <v>0</v>
      </c>
    </row>
    <row r="28" spans="1:5" ht="31.5" x14ac:dyDescent="0.25">
      <c r="A28" s="35">
        <v>8</v>
      </c>
      <c r="B28" s="18" t="s">
        <v>163</v>
      </c>
      <c r="C28" s="37" t="s">
        <v>158</v>
      </c>
      <c r="D28" s="17">
        <f>IF(BCcoso!BQ308&gt;0,(BCcoso!BP308)/(BCcoso!BQ308),0)</f>
        <v>0</v>
      </c>
    </row>
    <row r="29" spans="1:5" ht="18" customHeight="1" x14ac:dyDescent="0.25">
      <c r="A29" s="35"/>
      <c r="B29" s="18" t="s">
        <v>159</v>
      </c>
      <c r="C29" s="37" t="s">
        <v>150</v>
      </c>
      <c r="D29" s="17">
        <f>(BCcoso!BQ308)</f>
        <v>0</v>
      </c>
    </row>
    <row r="30" spans="1:5" ht="31.5" x14ac:dyDescent="0.25">
      <c r="A30" s="35">
        <v>9</v>
      </c>
      <c r="B30" s="18" t="s">
        <v>164</v>
      </c>
      <c r="C30" s="37" t="s">
        <v>158</v>
      </c>
      <c r="D30" s="17">
        <f>IF(BCcoso!BS308&gt;0,(BCcoso!BR308)/(BCcoso!BS308),0)</f>
        <v>0</v>
      </c>
    </row>
    <row r="31" spans="1:5" ht="18" customHeight="1" x14ac:dyDescent="0.25">
      <c r="A31" s="35"/>
      <c r="B31" s="18" t="s">
        <v>159</v>
      </c>
      <c r="C31" s="37" t="s">
        <v>150</v>
      </c>
      <c r="D31" s="17">
        <f>(BCcoso!BS308)</f>
        <v>0</v>
      </c>
    </row>
    <row r="32" spans="1:5" ht="18.75" customHeight="1" x14ac:dyDescent="0.25">
      <c r="A32" s="35">
        <v>10</v>
      </c>
      <c r="B32" s="18" t="s">
        <v>165</v>
      </c>
      <c r="C32" s="37" t="s">
        <v>313</v>
      </c>
      <c r="D32" s="17">
        <f>COUNTIFS(BCcoso!J8:J307,"&gt;0",BCcoso!$C8:$C307,"DN *")</f>
        <v>0</v>
      </c>
    </row>
    <row r="33" spans="1:4" ht="18" customHeight="1" x14ac:dyDescent="0.25">
      <c r="A33" s="35"/>
      <c r="B33" s="18" t="s">
        <v>167</v>
      </c>
      <c r="C33" s="37" t="s">
        <v>154</v>
      </c>
      <c r="D33" s="19">
        <f>IF(COUNTIF(BCcoso!C8:C307,"DN *")&gt;0,D32/(COUNTIF(BCcoso!C8:C307,"DN *"))*100,0)</f>
        <v>0</v>
      </c>
    </row>
    <row r="34" spans="1:4" ht="18" customHeight="1" x14ac:dyDescent="0.25">
      <c r="A34" s="35">
        <v>11</v>
      </c>
      <c r="B34" s="18" t="s">
        <v>168</v>
      </c>
      <c r="C34" s="37" t="s">
        <v>158</v>
      </c>
      <c r="D34" s="17">
        <f>SUMIFS(BCcoso!J8:J307,BCcoso!$C8:$C307,"DN *")</f>
        <v>0</v>
      </c>
    </row>
    <row r="35" spans="1:4" s="1" customFormat="1" ht="23.25" customHeight="1" x14ac:dyDescent="0.2">
      <c r="A35" s="35"/>
      <c r="B35" s="36" t="s">
        <v>141</v>
      </c>
      <c r="C35" s="37"/>
      <c r="D35" s="18"/>
    </row>
    <row r="36" spans="1:4" ht="20.25" customHeight="1" x14ac:dyDescent="0.25">
      <c r="A36" s="35">
        <v>12</v>
      </c>
      <c r="B36" s="18" t="s">
        <v>73</v>
      </c>
      <c r="C36" s="37" t="s">
        <v>169</v>
      </c>
      <c r="D36" s="17">
        <f>(BCcoso!K308)</f>
        <v>0</v>
      </c>
    </row>
    <row r="37" spans="1:4" ht="18" customHeight="1" x14ac:dyDescent="0.25">
      <c r="A37" s="35"/>
      <c r="B37" s="18" t="s">
        <v>153</v>
      </c>
      <c r="C37" s="37" t="s">
        <v>154</v>
      </c>
      <c r="D37" s="19">
        <f>IF(D12&gt;0,D36/D12*100,0)</f>
        <v>0</v>
      </c>
    </row>
    <row r="38" spans="1:4" ht="18" customHeight="1" x14ac:dyDescent="0.25">
      <c r="A38" s="35">
        <v>13</v>
      </c>
      <c r="B38" s="18" t="s">
        <v>74</v>
      </c>
      <c r="C38" s="37" t="s">
        <v>169</v>
      </c>
      <c r="D38" s="20">
        <f>(BCcoso!L308)</f>
        <v>0</v>
      </c>
    </row>
    <row r="39" spans="1:4" ht="18" customHeight="1" x14ac:dyDescent="0.25">
      <c r="A39" s="35"/>
      <c r="B39" s="18" t="s">
        <v>153</v>
      </c>
      <c r="C39" s="37" t="s">
        <v>154</v>
      </c>
      <c r="D39" s="19">
        <f>IF(D12&gt;0,D38/D12*100,0)</f>
        <v>0</v>
      </c>
    </row>
    <row r="40" spans="1:4" s="1" customFormat="1" ht="39.75" customHeight="1" x14ac:dyDescent="0.2">
      <c r="A40" s="35"/>
      <c r="B40" s="36" t="s">
        <v>142</v>
      </c>
      <c r="C40" s="38"/>
      <c r="D40" s="18"/>
    </row>
    <row r="41" spans="1:4" ht="18" customHeight="1" x14ac:dyDescent="0.25">
      <c r="A41" s="35">
        <v>14</v>
      </c>
      <c r="B41" s="18" t="s">
        <v>143</v>
      </c>
      <c r="C41" s="37" t="s">
        <v>150</v>
      </c>
      <c r="D41" s="17">
        <f>SUMIFS(BCcoso!$M8:$M307,BCcoso!$M8:$M307,"&gt;0",BCcoso!$D8:$D307,"&gt;0")</f>
        <v>0</v>
      </c>
    </row>
    <row r="42" spans="1:4" ht="18" customHeight="1" x14ac:dyDescent="0.25">
      <c r="A42" s="35"/>
      <c r="B42" s="18" t="s">
        <v>144</v>
      </c>
      <c r="C42" s="37" t="s">
        <v>154</v>
      </c>
      <c r="D42" s="19">
        <f>IF(BCcoso!M308&gt;0,D41/BCcoso!M308*100,0)</f>
        <v>0</v>
      </c>
    </row>
    <row r="43" spans="1:4" ht="18" customHeight="1" x14ac:dyDescent="0.25">
      <c r="A43" s="35">
        <v>15</v>
      </c>
      <c r="B43" s="18" t="s">
        <v>145</v>
      </c>
      <c r="C43" s="37" t="s">
        <v>150</v>
      </c>
      <c r="D43" s="17">
        <f>SUMIFS(BCcoso!$N8:$N307,BCcoso!$N8:$N307,"&gt;0",BCcoso!$D8:$D307,"&gt;0")</f>
        <v>0</v>
      </c>
    </row>
    <row r="44" spans="1:4" ht="18" customHeight="1" x14ac:dyDescent="0.25">
      <c r="A44" s="35"/>
      <c r="B44" s="18" t="s">
        <v>144</v>
      </c>
      <c r="C44" s="37" t="s">
        <v>154</v>
      </c>
      <c r="D44" s="19">
        <f>IF(BCcoso!N308&gt;0,D43/BCcoso!N308*100,0)</f>
        <v>0</v>
      </c>
    </row>
    <row r="45" spans="1:4" ht="18" customHeight="1" x14ac:dyDescent="0.25">
      <c r="A45" s="57">
        <v>16</v>
      </c>
      <c r="B45" s="58" t="s">
        <v>146</v>
      </c>
      <c r="C45" s="59" t="s">
        <v>313</v>
      </c>
      <c r="D45" s="61"/>
    </row>
    <row r="46" spans="1:4" ht="18" customHeight="1" x14ac:dyDescent="0.25">
      <c r="A46" s="57"/>
      <c r="B46" s="58" t="s">
        <v>147</v>
      </c>
      <c r="C46" s="59" t="s">
        <v>154</v>
      </c>
      <c r="D46" s="60"/>
    </row>
    <row r="47" spans="1:4" ht="18" customHeight="1" x14ac:dyDescent="0.25">
      <c r="A47" s="57">
        <v>17</v>
      </c>
      <c r="B47" s="58" t="s">
        <v>148</v>
      </c>
      <c r="C47" s="59" t="s">
        <v>158</v>
      </c>
      <c r="D47" s="61"/>
    </row>
    <row r="48" spans="1:4" s="1" customFormat="1" ht="26.25" customHeight="1" x14ac:dyDescent="0.2">
      <c r="A48" s="35"/>
      <c r="B48" s="36" t="s">
        <v>149</v>
      </c>
      <c r="C48" s="37"/>
      <c r="D48" s="18"/>
    </row>
    <row r="49" spans="1:4" ht="18" customHeight="1" x14ac:dyDescent="0.25">
      <c r="A49" s="35">
        <v>18</v>
      </c>
      <c r="B49" s="18" t="s">
        <v>170</v>
      </c>
      <c r="C49" s="37" t="s">
        <v>171</v>
      </c>
      <c r="D49" s="17">
        <f>SUMIFS(BCcoso!O8:O307,BCcoso!$C8:$C307,"DN*")</f>
        <v>0</v>
      </c>
    </row>
    <row r="50" spans="1:4" ht="18" customHeight="1" x14ac:dyDescent="0.25">
      <c r="A50" s="35"/>
      <c r="B50" s="18" t="s">
        <v>172</v>
      </c>
      <c r="C50" s="37"/>
      <c r="D50" s="20"/>
    </row>
    <row r="51" spans="1:4" ht="18" customHeight="1" x14ac:dyDescent="0.25">
      <c r="A51" s="35">
        <v>19</v>
      </c>
      <c r="B51" s="18" t="s">
        <v>173</v>
      </c>
      <c r="C51" s="37" t="s">
        <v>171</v>
      </c>
      <c r="D51" s="17">
        <f>SUMIFS(BCcoso!O8:O307,BCcoso!$C8:$C307,"DN nhà*")</f>
        <v>0</v>
      </c>
    </row>
    <row r="52" spans="1:4" ht="18" customHeight="1" x14ac:dyDescent="0.25">
      <c r="A52" s="35">
        <v>20</v>
      </c>
      <c r="B52" s="18" t="s">
        <v>174</v>
      </c>
      <c r="C52" s="37" t="s">
        <v>152</v>
      </c>
      <c r="D52" s="17">
        <f>SUMIFS(BCcoso!O8:O307,BCcoso!$C8:$C307,"DN ngoài*")</f>
        <v>0</v>
      </c>
    </row>
    <row r="53" spans="1:4" ht="18" customHeight="1" x14ac:dyDescent="0.25">
      <c r="A53" s="35">
        <v>21</v>
      </c>
      <c r="B53" s="18" t="s">
        <v>175</v>
      </c>
      <c r="C53" s="37" t="s">
        <v>152</v>
      </c>
      <c r="D53" s="17">
        <f>SUMIFS(BCcoso!O8:O307,BCcoso!$C8:$C307,"DN vốn*")</f>
        <v>0</v>
      </c>
    </row>
    <row r="54" spans="1:4" ht="22.5" customHeight="1" x14ac:dyDescent="0.25">
      <c r="A54" s="35"/>
      <c r="B54" s="18" t="s">
        <v>176</v>
      </c>
      <c r="C54" s="37"/>
      <c r="D54" s="20"/>
    </row>
    <row r="55" spans="1:4" ht="18" customHeight="1" x14ac:dyDescent="0.25">
      <c r="A55" s="35">
        <v>22</v>
      </c>
      <c r="B55" s="18" t="s">
        <v>177</v>
      </c>
      <c r="C55" s="37" t="s">
        <v>171</v>
      </c>
      <c r="D55" s="17">
        <f>SUMIFS(BCcoso!P8:P307,BCcoso!$C8:$C307,"DN*")</f>
        <v>0</v>
      </c>
    </row>
    <row r="56" spans="1:4" ht="18" customHeight="1" x14ac:dyDescent="0.25">
      <c r="A56" s="35">
        <v>23</v>
      </c>
      <c r="B56" s="18" t="s">
        <v>178</v>
      </c>
      <c r="C56" s="37" t="s">
        <v>152</v>
      </c>
      <c r="D56" s="17">
        <f>SUMIFS(BCcoso!Q8:Q307,BCcoso!$C8:$C307,"DN*")</f>
        <v>0</v>
      </c>
    </row>
    <row r="57" spans="1:4" ht="18" customHeight="1" x14ac:dyDescent="0.25">
      <c r="A57" s="35">
        <v>24</v>
      </c>
      <c r="B57" s="18" t="s">
        <v>179</v>
      </c>
      <c r="C57" s="37" t="s">
        <v>152</v>
      </c>
      <c r="D57" s="17">
        <f>SUMIFS(BCcoso!R8:R307,BCcoso!$C8:$C307,"DN*")</f>
        <v>0</v>
      </c>
    </row>
    <row r="58" spans="1:4" ht="18" customHeight="1" x14ac:dyDescent="0.25">
      <c r="A58" s="35">
        <v>25</v>
      </c>
      <c r="B58" s="18" t="s">
        <v>180</v>
      </c>
      <c r="C58" s="37" t="s">
        <v>152</v>
      </c>
      <c r="D58" s="17">
        <f>SUMIFS(BCcoso!S8:S307,BCcoso!$C8:$C307,"DN*")</f>
        <v>0</v>
      </c>
    </row>
    <row r="59" spans="1:4" s="1" customFormat="1" ht="25.5" customHeight="1" x14ac:dyDescent="0.2">
      <c r="A59" s="35"/>
      <c r="B59" s="36" t="s">
        <v>181</v>
      </c>
      <c r="C59" s="37"/>
      <c r="D59" s="18"/>
    </row>
    <row r="60" spans="1:4" ht="18" customHeight="1" x14ac:dyDescent="0.25">
      <c r="A60" s="35">
        <v>26</v>
      </c>
      <c r="B60" s="18" t="s">
        <v>75</v>
      </c>
      <c r="C60" s="37" t="s">
        <v>171</v>
      </c>
      <c r="D60" s="17">
        <f>SUMIFS(BCcoso!T8:T307,BCcoso!$C8:$C307,"DN*")</f>
        <v>0</v>
      </c>
    </row>
    <row r="61" spans="1:4" ht="18" customHeight="1" x14ac:dyDescent="0.25">
      <c r="A61" s="35"/>
      <c r="B61" s="18" t="s">
        <v>172</v>
      </c>
      <c r="C61" s="37"/>
      <c r="D61" s="20"/>
    </row>
    <row r="62" spans="1:4" ht="18" customHeight="1" x14ac:dyDescent="0.25">
      <c r="A62" s="35">
        <v>27</v>
      </c>
      <c r="B62" s="18" t="s">
        <v>173</v>
      </c>
      <c r="C62" s="37" t="s">
        <v>171</v>
      </c>
      <c r="D62" s="17">
        <f>SUMIFS(BCcoso!T8:T307,BCcoso!$C8:$C307,"DN nhà*")</f>
        <v>0</v>
      </c>
    </row>
    <row r="63" spans="1:4" ht="18" customHeight="1" x14ac:dyDescent="0.25">
      <c r="A63" s="35">
        <v>28</v>
      </c>
      <c r="B63" s="18" t="s">
        <v>174</v>
      </c>
      <c r="C63" s="37" t="s">
        <v>152</v>
      </c>
      <c r="D63" s="17">
        <f>SUMIFS(BCcoso!T8:T307,BCcoso!$C8:$C307,"DN ngoài*")</f>
        <v>0</v>
      </c>
    </row>
    <row r="64" spans="1:4" ht="18" customHeight="1" x14ac:dyDescent="0.25">
      <c r="A64" s="35">
        <v>29</v>
      </c>
      <c r="B64" s="18" t="s">
        <v>175</v>
      </c>
      <c r="C64" s="37" t="s">
        <v>152</v>
      </c>
      <c r="D64" s="17">
        <f>SUMIFS(BCcoso!T8:T307,BCcoso!$C8:$C307,"DN vốn*")</f>
        <v>0</v>
      </c>
    </row>
    <row r="65" spans="1:4" ht="18" customHeight="1" x14ac:dyDescent="0.25">
      <c r="A65" s="35">
        <v>30</v>
      </c>
      <c r="B65" s="18" t="s">
        <v>76</v>
      </c>
      <c r="C65" s="37" t="s">
        <v>152</v>
      </c>
      <c r="D65" s="17">
        <f>SUMIFS(BCcoso!U8:U307,BCcoso!$C8:$C307,"DN*")</f>
        <v>0</v>
      </c>
    </row>
    <row r="66" spans="1:4" ht="18" customHeight="1" x14ac:dyDescent="0.25">
      <c r="A66" s="35"/>
      <c r="B66" s="18" t="s">
        <v>172</v>
      </c>
      <c r="C66" s="37"/>
      <c r="D66" s="20"/>
    </row>
    <row r="67" spans="1:4" ht="18" customHeight="1" x14ac:dyDescent="0.25">
      <c r="A67" s="35">
        <v>31</v>
      </c>
      <c r="B67" s="18" t="s">
        <v>173</v>
      </c>
      <c r="C67" s="37" t="s">
        <v>171</v>
      </c>
      <c r="D67" s="17">
        <f>SUMIFS(BCcoso!U8:U307,BCcoso!$C8:$C307,"DN nhà*")</f>
        <v>0</v>
      </c>
    </row>
    <row r="68" spans="1:4" ht="18" customHeight="1" x14ac:dyDescent="0.25">
      <c r="A68" s="35">
        <v>32</v>
      </c>
      <c r="B68" s="18" t="s">
        <v>174</v>
      </c>
      <c r="C68" s="37" t="s">
        <v>152</v>
      </c>
      <c r="D68" s="17">
        <f>SUMIFS(BCcoso!U8:U307,BCcoso!$C8:$C307,"DN ngoài*")</f>
        <v>0</v>
      </c>
    </row>
    <row r="69" spans="1:4" ht="18" customHeight="1" x14ac:dyDescent="0.25">
      <c r="A69" s="35">
        <v>33</v>
      </c>
      <c r="B69" s="18" t="s">
        <v>175</v>
      </c>
      <c r="C69" s="37" t="s">
        <v>152</v>
      </c>
      <c r="D69" s="17">
        <f>SUMIFS(BCcoso!U8:U307,BCcoso!$C8:$C307,"DN vốn*")</f>
        <v>0</v>
      </c>
    </row>
    <row r="70" spans="1:4" ht="18" customHeight="1" x14ac:dyDescent="0.25">
      <c r="A70" s="35">
        <v>34</v>
      </c>
      <c r="B70" s="18" t="s">
        <v>25</v>
      </c>
      <c r="C70" s="37" t="s">
        <v>150</v>
      </c>
      <c r="D70" s="17">
        <f>SUMIFS(BCcoso!W8:W307,BCcoso!$C8:$C307,"DN*")</f>
        <v>0</v>
      </c>
    </row>
    <row r="71" spans="1:4" ht="18" customHeight="1" x14ac:dyDescent="0.25">
      <c r="A71" s="35">
        <v>35</v>
      </c>
      <c r="B71" s="18" t="s">
        <v>26</v>
      </c>
      <c r="C71" s="37" t="s">
        <v>152</v>
      </c>
      <c r="D71" s="17">
        <f>SUMIFS(BCcoso!X8:X307,BCcoso!$C8:$C307,"DN*",BCcoso!$D8:$D307,"&gt;0")</f>
        <v>0</v>
      </c>
    </row>
    <row r="72" spans="1:4" ht="18" customHeight="1" x14ac:dyDescent="0.25">
      <c r="A72" s="35"/>
      <c r="B72" s="18" t="s">
        <v>153</v>
      </c>
      <c r="C72" s="37" t="s">
        <v>154</v>
      </c>
      <c r="D72" s="19">
        <f>IF(SUMIFS(BCcoso!D8:D307,BCcoso!$X8:$X307,"&gt;0",BCcoso!$D8:$D307,"&gt;0")&gt;0,D71/(SUMIFS(BCcoso!D8:D307,BCcoso!$X8:$X307,"&gt;0",BCcoso!$D8:$D307,"&gt;0"))*100,0)</f>
        <v>0</v>
      </c>
    </row>
    <row r="73" spans="1:4" s="1" customFormat="1" ht="25.5" customHeight="1" x14ac:dyDescent="0.2">
      <c r="A73" s="35"/>
      <c r="B73" s="36" t="s">
        <v>182</v>
      </c>
      <c r="C73" s="37"/>
      <c r="D73" s="18"/>
    </row>
    <row r="74" spans="1:4" ht="18" customHeight="1" x14ac:dyDescent="0.25">
      <c r="A74" s="35">
        <v>36</v>
      </c>
      <c r="B74" s="18" t="s">
        <v>183</v>
      </c>
      <c r="C74" s="37" t="s">
        <v>166</v>
      </c>
      <c r="D74" s="17">
        <f>COUNTIFS(BCcoso!C8:C307,"DN *",BCcoso!Y8:Y307,"Có")</f>
        <v>0</v>
      </c>
    </row>
    <row r="75" spans="1:4" ht="21" customHeight="1" x14ac:dyDescent="0.25">
      <c r="A75" s="35"/>
      <c r="B75" s="18" t="s">
        <v>167</v>
      </c>
      <c r="C75" s="37" t="s">
        <v>154</v>
      </c>
      <c r="D75" s="19">
        <f>IF(COUNTIF(BCcoso!C8:C307,"DN *")&gt;0,D74/COUNTIF(BCcoso!C8:C307,"DN *")*100,0)</f>
        <v>0</v>
      </c>
    </row>
    <row r="76" spans="1:4" ht="18" customHeight="1" x14ac:dyDescent="0.25">
      <c r="A76" s="35">
        <v>37</v>
      </c>
      <c r="B76" s="18" t="s">
        <v>184</v>
      </c>
      <c r="C76" s="37" t="s">
        <v>166</v>
      </c>
      <c r="D76" s="17">
        <f>COUNTIFS(BCcoso!C8:C307,"DN nhà *",BCcoso!Y8:Y307,"Có")</f>
        <v>0</v>
      </c>
    </row>
    <row r="77" spans="1:4" ht="21" customHeight="1" x14ac:dyDescent="0.25">
      <c r="A77" s="35"/>
      <c r="B77" s="18" t="s">
        <v>185</v>
      </c>
      <c r="C77" s="37" t="s">
        <v>154</v>
      </c>
      <c r="D77" s="19">
        <f>IF(COUNTIF(BCcoso!C8:C307,"DN nhà nước")&gt;0,D76/COUNTIF(BCcoso!C8:C307,"DN nhà nước")*100,0)</f>
        <v>0</v>
      </c>
    </row>
    <row r="78" spans="1:4" ht="31.5" x14ac:dyDescent="0.25">
      <c r="A78" s="35">
        <v>38</v>
      </c>
      <c r="B78" s="18" t="s">
        <v>186</v>
      </c>
      <c r="C78" s="37" t="s">
        <v>166</v>
      </c>
      <c r="D78" s="17">
        <f>COUNTIFS(BCcoso!C8:C307,"DN ngoài *",BCcoso!Y8:Y307,"Có")</f>
        <v>0</v>
      </c>
    </row>
    <row r="79" spans="1:4" ht="22.5" customHeight="1" x14ac:dyDescent="0.25">
      <c r="A79" s="35"/>
      <c r="B79" s="18" t="s">
        <v>187</v>
      </c>
      <c r="C79" s="37" t="s">
        <v>154</v>
      </c>
      <c r="D79" s="19">
        <f>IF(COUNTIFS(BCcoso!C8:C307,"DN ngoài *")&gt;0,D78/COUNTIFS(BCcoso!C8:C307,"DN ngoài *")*100,0)</f>
        <v>0</v>
      </c>
    </row>
    <row r="80" spans="1:4" ht="31.5" x14ac:dyDescent="0.25">
      <c r="A80" s="35">
        <v>39</v>
      </c>
      <c r="B80" s="18" t="s">
        <v>188</v>
      </c>
      <c r="C80" s="37" t="s">
        <v>166</v>
      </c>
      <c r="D80" s="17">
        <f>COUNTIFS(BCcoso!C8:C307,"DN vốn *",BCcoso!Y8:Y307,"Có")</f>
        <v>0</v>
      </c>
    </row>
    <row r="81" spans="1:4" x14ac:dyDescent="0.25">
      <c r="A81" s="35"/>
      <c r="B81" s="18" t="s">
        <v>189</v>
      </c>
      <c r="C81" s="37" t="s">
        <v>154</v>
      </c>
      <c r="D81" s="19">
        <f>IF(COUNTIFS(BCcoso!C8:C307,"DN vốn *")&gt;0,D80/COUNTIFS(BCcoso!C8:C307,"DN vốn *")*100,0)</f>
        <v>0</v>
      </c>
    </row>
    <row r="82" spans="1:4" s="1" customFormat="1" ht="20.25" customHeight="1" x14ac:dyDescent="0.2">
      <c r="A82" s="35"/>
      <c r="B82" s="36" t="s">
        <v>190</v>
      </c>
      <c r="C82" s="37"/>
      <c r="D82" s="18"/>
    </row>
    <row r="83" spans="1:4" x14ac:dyDescent="0.25">
      <c r="A83" s="35">
        <v>40</v>
      </c>
      <c r="B83" s="18" t="s">
        <v>77</v>
      </c>
      <c r="C83" s="37" t="s">
        <v>191</v>
      </c>
      <c r="D83" s="17">
        <f>COUNTIFS(BCcoso!C8:C307,"Hành chính",BCcoso!Z8:Z307,"Có")</f>
        <v>0</v>
      </c>
    </row>
    <row r="84" spans="1:4" ht="18" customHeight="1" x14ac:dyDescent="0.25">
      <c r="A84" s="35"/>
      <c r="B84" s="18" t="s">
        <v>192</v>
      </c>
      <c r="C84" s="37" t="s">
        <v>154</v>
      </c>
      <c r="D84" s="19">
        <f>IF(COUNTIFS(BCcoso!C8:C307,"Hành chính")&gt;0,D83/COUNTIF(BCcoso!C8:C307,"Hành chính")*100,0)</f>
        <v>0</v>
      </c>
    </row>
    <row r="85" spans="1:4" x14ac:dyDescent="0.25">
      <c r="A85" s="35">
        <v>41</v>
      </c>
      <c r="B85" s="18" t="s">
        <v>78</v>
      </c>
      <c r="C85" s="37" t="s">
        <v>191</v>
      </c>
      <c r="D85" s="17">
        <f>COUNTIFS(BCcoso!C8:C307,"Sự nghiệp công*",BCcoso!Z8:Z307,"Có")</f>
        <v>0</v>
      </c>
    </row>
    <row r="86" spans="1:4" ht="18" customHeight="1" x14ac:dyDescent="0.25">
      <c r="A86" s="35"/>
      <c r="B86" s="18" t="s">
        <v>193</v>
      </c>
      <c r="C86" s="37" t="s">
        <v>154</v>
      </c>
      <c r="D86" s="19">
        <f>IF(COUNTIFS(BCcoso!C8:C307,"Sự nghiệp công *")&gt;0,D85/COUNTIFS(BCcoso!C8:C307,"Sự nghiệp công*")*100,0)</f>
        <v>0</v>
      </c>
    </row>
    <row r="87" spans="1:4" ht="30" x14ac:dyDescent="0.25">
      <c r="A87" s="35">
        <v>42</v>
      </c>
      <c r="B87" s="18" t="s">
        <v>79</v>
      </c>
      <c r="C87" s="37" t="s">
        <v>166</v>
      </c>
      <c r="D87" s="17">
        <f>COUNTIFS(BCcoso!C8:C307,"DN nhà*",BCcoso!Z8:Z307,"Có")</f>
        <v>0</v>
      </c>
    </row>
    <row r="88" spans="1:4" ht="18" customHeight="1" x14ac:dyDescent="0.25">
      <c r="A88" s="35"/>
      <c r="B88" s="18" t="s">
        <v>185</v>
      </c>
      <c r="C88" s="37" t="s">
        <v>154</v>
      </c>
      <c r="D88" s="19">
        <f>IF(COUNTIFS(BCcoso!C8:C307,"DN nhà*")&gt;0,D87/COUNTIFS(BCcoso!C8:C307,"DN nhà*")*100,0)</f>
        <v>0</v>
      </c>
    </row>
    <row r="89" spans="1:4" ht="31.5" x14ac:dyDescent="0.25">
      <c r="A89" s="35">
        <v>43</v>
      </c>
      <c r="B89" s="18" t="s">
        <v>194</v>
      </c>
      <c r="C89" s="37" t="s">
        <v>166</v>
      </c>
      <c r="D89" s="17">
        <f>COUNTIFS(BCcoso!C8:C307,"DN ngoài nhà nước",BCcoso!Z8:Z307,"Có")</f>
        <v>0</v>
      </c>
    </row>
    <row r="90" spans="1:4" ht="18" customHeight="1" x14ac:dyDescent="0.25">
      <c r="A90" s="35"/>
      <c r="B90" s="18" t="s">
        <v>195</v>
      </c>
      <c r="C90" s="37" t="s">
        <v>154</v>
      </c>
      <c r="D90" s="19">
        <f>IF(COUNTIFS(BCcoso!C8:C307,"DN ngoài *")&gt;0,D89/COUNTIFS(BCcoso!C8:C307,"DN ngoài*")*100,0)</f>
        <v>0</v>
      </c>
    </row>
    <row r="91" spans="1:4" ht="30" x14ac:dyDescent="0.25">
      <c r="A91" s="35">
        <v>44</v>
      </c>
      <c r="B91" s="18" t="s">
        <v>80</v>
      </c>
      <c r="C91" s="37" t="s">
        <v>166</v>
      </c>
      <c r="D91" s="17">
        <f>COUNTIFS(BCcoso!C8:C307,"DN *",BCcoso!AA8:AA307,"Có")</f>
        <v>0</v>
      </c>
    </row>
    <row r="92" spans="1:4" ht="18" customHeight="1" x14ac:dyDescent="0.25">
      <c r="A92" s="35"/>
      <c r="B92" s="18" t="s">
        <v>147</v>
      </c>
      <c r="C92" s="37" t="s">
        <v>154</v>
      </c>
      <c r="D92" s="19">
        <f>IF(COUNTIFS(BCcoso!C8:C307,"DN *")&gt;0,D91/COUNTIFS(BCcoso!C8:C307,"DN *")*100,0)</f>
        <v>0</v>
      </c>
    </row>
    <row r="93" spans="1:4" ht="18" customHeight="1" x14ac:dyDescent="0.25">
      <c r="A93" s="35">
        <v>45</v>
      </c>
      <c r="B93" s="18" t="s">
        <v>81</v>
      </c>
      <c r="C93" s="37" t="s">
        <v>191</v>
      </c>
      <c r="D93" s="17">
        <f>COUNTIFS(BCcoso!AB8:AB307,"Có")</f>
        <v>0</v>
      </c>
    </row>
    <row r="94" spans="1:4" ht="18" customHeight="1" x14ac:dyDescent="0.25">
      <c r="A94" s="35"/>
      <c r="B94" s="18" t="s">
        <v>196</v>
      </c>
      <c r="C94" s="37" t="s">
        <v>154</v>
      </c>
      <c r="D94" s="19">
        <f>IF(COUNTIFS(BCcoso!C8:C307,"*")&gt;0,D93/COUNTIFS(BCcoso!C8:C307,"*")*100,0)</f>
        <v>0</v>
      </c>
    </row>
    <row r="95" spans="1:4" ht="18" customHeight="1" x14ac:dyDescent="0.25">
      <c r="A95" s="35">
        <v>46</v>
      </c>
      <c r="B95" s="18" t="s">
        <v>82</v>
      </c>
      <c r="C95" s="37" t="s">
        <v>191</v>
      </c>
      <c r="D95" s="17">
        <f>COUNTIFS(BCcoso!AC8:AC307,"Có")</f>
        <v>0</v>
      </c>
    </row>
    <row r="96" spans="1:4" ht="18" customHeight="1" x14ac:dyDescent="0.25">
      <c r="A96" s="35"/>
      <c r="B96" s="18" t="s">
        <v>196</v>
      </c>
      <c r="C96" s="37" t="s">
        <v>154</v>
      </c>
      <c r="D96" s="19">
        <f>IF(COUNTIFS(BCcoso!C8:C307,"*")&gt;0,D95/COUNTIFS(BCcoso!C8:C307,"*")*100,0)</f>
        <v>0</v>
      </c>
    </row>
    <row r="97" spans="1:4" ht="27" customHeight="1" x14ac:dyDescent="0.2">
      <c r="A97" s="35"/>
      <c r="B97" s="78" t="s">
        <v>197</v>
      </c>
      <c r="C97" s="78"/>
      <c r="D97" s="78"/>
    </row>
    <row r="98" spans="1:4" ht="31.5" x14ac:dyDescent="0.25">
      <c r="A98" s="57">
        <v>47</v>
      </c>
      <c r="B98" s="58" t="s">
        <v>83</v>
      </c>
      <c r="C98" s="59" t="s">
        <v>191</v>
      </c>
      <c r="D98" s="61"/>
    </row>
    <row r="99" spans="1:4" ht="18" customHeight="1" x14ac:dyDescent="0.25">
      <c r="A99" s="57">
        <v>48</v>
      </c>
      <c r="B99" s="58" t="s">
        <v>84</v>
      </c>
      <c r="C99" s="59" t="s">
        <v>150</v>
      </c>
      <c r="D99" s="61"/>
    </row>
    <row r="100" spans="1:4" ht="18" customHeight="1" x14ac:dyDescent="0.25">
      <c r="A100" s="57">
        <v>49</v>
      </c>
      <c r="B100" s="58" t="s">
        <v>198</v>
      </c>
      <c r="C100" s="59" t="s">
        <v>150</v>
      </c>
      <c r="D100" s="61"/>
    </row>
    <row r="101" spans="1:4" ht="31.5" x14ac:dyDescent="0.25">
      <c r="A101" s="35">
        <v>50</v>
      </c>
      <c r="B101" s="18" t="s">
        <v>85</v>
      </c>
      <c r="C101" s="37" t="s">
        <v>150</v>
      </c>
      <c r="D101" s="17">
        <f>SUM(BCcoso!AD308)</f>
        <v>0</v>
      </c>
    </row>
    <row r="102" spans="1:4" ht="18" customHeight="1" x14ac:dyDescent="0.25">
      <c r="A102" s="35"/>
      <c r="B102" s="18" t="s">
        <v>153</v>
      </c>
      <c r="C102" s="37" t="s">
        <v>154</v>
      </c>
      <c r="D102" s="19">
        <f>IF(D12&gt;0,D101/D12*100,0)</f>
        <v>0</v>
      </c>
    </row>
    <row r="103" spans="1:4" ht="18" customHeight="1" x14ac:dyDescent="0.25">
      <c r="A103" s="35">
        <v>51</v>
      </c>
      <c r="B103" s="18" t="s">
        <v>35</v>
      </c>
      <c r="C103" s="37" t="s">
        <v>158</v>
      </c>
      <c r="D103" s="17">
        <f>SUM(BCcoso!AE308)</f>
        <v>0</v>
      </c>
    </row>
    <row r="104" spans="1:4" x14ac:dyDescent="0.25">
      <c r="A104" s="35">
        <v>52</v>
      </c>
      <c r="B104" s="18" t="s">
        <v>121</v>
      </c>
      <c r="C104" s="37" t="s">
        <v>150</v>
      </c>
      <c r="D104" s="17">
        <f>SUM(BCcoso!AF308)</f>
        <v>0</v>
      </c>
    </row>
    <row r="105" spans="1:4" ht="18" customHeight="1" x14ac:dyDescent="0.25">
      <c r="A105" s="35"/>
      <c r="B105" s="18" t="s">
        <v>153</v>
      </c>
      <c r="C105" s="37" t="s">
        <v>154</v>
      </c>
      <c r="D105" s="19">
        <f>IF(D12&gt;0,D104/D12*100,0)</f>
        <v>0</v>
      </c>
    </row>
    <row r="106" spans="1:4" ht="31.5" x14ac:dyDescent="0.25">
      <c r="A106" s="35">
        <v>53</v>
      </c>
      <c r="B106" s="18" t="s">
        <v>199</v>
      </c>
      <c r="C106" s="37" t="s">
        <v>150</v>
      </c>
      <c r="D106" s="17">
        <f>SUM(BCcoso!AG308)</f>
        <v>0</v>
      </c>
    </row>
    <row r="107" spans="1:4" ht="18" customHeight="1" x14ac:dyDescent="0.25">
      <c r="A107" s="35"/>
      <c r="B107" s="18" t="s">
        <v>153</v>
      </c>
      <c r="C107" s="37" t="s">
        <v>154</v>
      </c>
      <c r="D107" s="19">
        <f>IF(D12&gt;0,D106/D12*100,0)</f>
        <v>0</v>
      </c>
    </row>
    <row r="108" spans="1:4" ht="27" customHeight="1" x14ac:dyDescent="0.2">
      <c r="A108" s="35"/>
      <c r="B108" s="78" t="s">
        <v>263</v>
      </c>
      <c r="C108" s="78"/>
      <c r="D108" s="78"/>
    </row>
    <row r="109" spans="1:4" s="1" customFormat="1" ht="20.25" customHeight="1" x14ac:dyDescent="0.2">
      <c r="A109" s="35"/>
      <c r="B109" s="36" t="s">
        <v>200</v>
      </c>
      <c r="C109" s="37"/>
      <c r="D109" s="18"/>
    </row>
    <row r="110" spans="1:4" ht="18" customHeight="1" x14ac:dyDescent="0.25">
      <c r="A110" s="35">
        <v>54</v>
      </c>
      <c r="B110" s="18" t="s">
        <v>86</v>
      </c>
      <c r="C110" s="37" t="s">
        <v>191</v>
      </c>
      <c r="D110" s="17">
        <f>COUNTIFS(BCcoso!AH8:AH307,"&gt;0")</f>
        <v>0</v>
      </c>
    </row>
    <row r="111" spans="1:4" ht="18" customHeight="1" x14ac:dyDescent="0.25">
      <c r="A111" s="35"/>
      <c r="B111" s="18" t="s">
        <v>196</v>
      </c>
      <c r="C111" s="37" t="s">
        <v>154</v>
      </c>
      <c r="D111" s="19">
        <f>IF(COUNTIFS(BCcoso!B8:B307,"*")&gt;0,D110/COUNTIFS(BCcoso!B8:B307,"*")*100,0)</f>
        <v>0</v>
      </c>
    </row>
    <row r="112" spans="1:4" ht="18" customHeight="1" x14ac:dyDescent="0.25">
      <c r="A112" s="35">
        <v>55</v>
      </c>
      <c r="B112" s="18" t="s">
        <v>40</v>
      </c>
      <c r="C112" s="37" t="s">
        <v>201</v>
      </c>
      <c r="D112" s="17">
        <f>SUM(BCcoso!AH308)</f>
        <v>0</v>
      </c>
    </row>
    <row r="113" spans="1:4" ht="18" customHeight="1" x14ac:dyDescent="0.25">
      <c r="A113" s="35">
        <v>56</v>
      </c>
      <c r="B113" s="18" t="s">
        <v>41</v>
      </c>
      <c r="C113" s="37" t="s">
        <v>158</v>
      </c>
      <c r="D113" s="17">
        <f>SUM(BCcoso!AI308)</f>
        <v>0</v>
      </c>
    </row>
    <row r="114" spans="1:4" ht="18" customHeight="1" x14ac:dyDescent="0.25">
      <c r="A114" s="35">
        <v>57</v>
      </c>
      <c r="B114" s="18" t="s">
        <v>42</v>
      </c>
      <c r="C114" s="37" t="s">
        <v>152</v>
      </c>
      <c r="D114" s="17">
        <f>SUM(BCcoso!AJ308)</f>
        <v>0</v>
      </c>
    </row>
    <row r="115" spans="1:4" s="1" customFormat="1" ht="20.25" customHeight="1" x14ac:dyDescent="0.2">
      <c r="A115" s="35"/>
      <c r="B115" s="36" t="s">
        <v>202</v>
      </c>
      <c r="C115" s="37"/>
      <c r="D115" s="18"/>
    </row>
    <row r="116" spans="1:4" ht="18" customHeight="1" x14ac:dyDescent="0.25">
      <c r="A116" s="35">
        <v>58</v>
      </c>
      <c r="B116" s="18" t="s">
        <v>87</v>
      </c>
      <c r="C116" s="37" t="s">
        <v>118</v>
      </c>
      <c r="D116" s="17">
        <f>SUM(BCcoso!AK308)</f>
        <v>0</v>
      </c>
    </row>
    <row r="117" spans="1:4" ht="18" customHeight="1" x14ac:dyDescent="0.25">
      <c r="A117" s="35">
        <v>59</v>
      </c>
      <c r="B117" s="18" t="s">
        <v>45</v>
      </c>
      <c r="C117" s="37" t="s">
        <v>158</v>
      </c>
      <c r="D117" s="17">
        <f>SUM(BCcoso!AL308)</f>
        <v>0</v>
      </c>
    </row>
    <row r="118" spans="1:4" s="1" customFormat="1" ht="20.25" customHeight="1" x14ac:dyDescent="0.2">
      <c r="A118" s="35"/>
      <c r="B118" s="36" t="s">
        <v>203</v>
      </c>
      <c r="C118" s="37"/>
      <c r="D118" s="18"/>
    </row>
    <row r="119" spans="1:4" ht="18" customHeight="1" x14ac:dyDescent="0.25">
      <c r="A119" s="57">
        <v>60</v>
      </c>
      <c r="B119" s="58" t="s">
        <v>88</v>
      </c>
      <c r="C119" s="59" t="s">
        <v>150</v>
      </c>
      <c r="D119" s="61"/>
    </row>
    <row r="120" spans="1:4" ht="18" customHeight="1" x14ac:dyDescent="0.25">
      <c r="A120" s="57">
        <v>61</v>
      </c>
      <c r="B120" s="58" t="s">
        <v>204</v>
      </c>
      <c r="C120" s="59" t="s">
        <v>152</v>
      </c>
      <c r="D120" s="61"/>
    </row>
    <row r="121" spans="1:4" ht="18" customHeight="1" x14ac:dyDescent="0.25">
      <c r="A121" s="57">
        <v>62</v>
      </c>
      <c r="B121" s="58" t="s">
        <v>89</v>
      </c>
      <c r="C121" s="59" t="s">
        <v>152</v>
      </c>
      <c r="D121" s="61"/>
    </row>
    <row r="122" spans="1:4" ht="18" customHeight="1" x14ac:dyDescent="0.25">
      <c r="A122" s="57">
        <v>63</v>
      </c>
      <c r="B122" s="58" t="s">
        <v>204</v>
      </c>
      <c r="C122" s="59" t="s">
        <v>152</v>
      </c>
      <c r="D122" s="61"/>
    </row>
    <row r="123" spans="1:4" ht="18" customHeight="1" x14ac:dyDescent="0.25">
      <c r="A123" s="57">
        <v>64</v>
      </c>
      <c r="B123" s="58" t="s">
        <v>90</v>
      </c>
      <c r="C123" s="59" t="s">
        <v>152</v>
      </c>
      <c r="D123" s="61"/>
    </row>
    <row r="124" spans="1:4" ht="18" customHeight="1" x14ac:dyDescent="0.25">
      <c r="A124" s="57">
        <v>65</v>
      </c>
      <c r="B124" s="58" t="s">
        <v>204</v>
      </c>
      <c r="C124" s="59" t="s">
        <v>152</v>
      </c>
      <c r="D124" s="61"/>
    </row>
    <row r="125" spans="1:4" s="1" customFormat="1" ht="20.25" customHeight="1" x14ac:dyDescent="0.2">
      <c r="A125" s="35"/>
      <c r="B125" s="36" t="s">
        <v>205</v>
      </c>
      <c r="C125" s="37"/>
      <c r="D125" s="18"/>
    </row>
    <row r="126" spans="1:4" ht="22.5" customHeight="1" x14ac:dyDescent="0.25">
      <c r="A126" s="35">
        <v>66</v>
      </c>
      <c r="B126" s="18" t="s">
        <v>206</v>
      </c>
      <c r="C126" s="37" t="s">
        <v>150</v>
      </c>
      <c r="D126" s="17">
        <f>SUM(BCcoso!AU308)</f>
        <v>0</v>
      </c>
    </row>
    <row r="127" spans="1:4" ht="18" customHeight="1" x14ac:dyDescent="0.25">
      <c r="A127" s="35"/>
      <c r="B127" s="18" t="s">
        <v>156</v>
      </c>
      <c r="C127" s="37" t="s">
        <v>154</v>
      </c>
      <c r="D127" s="19">
        <f>IF(D13&gt;0,D126/D13*100,0)</f>
        <v>0</v>
      </c>
    </row>
    <row r="128" spans="1:4" ht="27" customHeight="1" x14ac:dyDescent="0.2">
      <c r="A128" s="35"/>
      <c r="B128" s="78" t="s">
        <v>264</v>
      </c>
      <c r="C128" s="78"/>
      <c r="D128" s="78"/>
    </row>
    <row r="129" spans="1:4" s="1" customFormat="1" ht="20.25" customHeight="1" x14ac:dyDescent="0.2">
      <c r="A129" s="35"/>
      <c r="B129" s="36" t="s">
        <v>207</v>
      </c>
      <c r="C129" s="37"/>
      <c r="D129" s="18"/>
    </row>
    <row r="130" spans="1:4" x14ac:dyDescent="0.25">
      <c r="A130" s="35">
        <v>67</v>
      </c>
      <c r="B130" s="18" t="s">
        <v>208</v>
      </c>
      <c r="C130" s="37" t="s">
        <v>209</v>
      </c>
      <c r="D130" s="17">
        <f>COUNTIFS(BCcoso!AM8:AM307,"&gt;0")</f>
        <v>0</v>
      </c>
    </row>
    <row r="131" spans="1:4" ht="18" customHeight="1" x14ac:dyDescent="0.25">
      <c r="A131" s="35"/>
      <c r="B131" s="18" t="s">
        <v>210</v>
      </c>
      <c r="C131" s="37" t="s">
        <v>154</v>
      </c>
      <c r="D131" s="19">
        <f>IF(COUNTIFS(BCcoso!B8:B307,"*")&gt;0,D130/COUNTIFS(BCcoso!B8:B307,"*")*100,0)</f>
        <v>0</v>
      </c>
    </row>
    <row r="132" spans="1:4" ht="31.5" x14ac:dyDescent="0.25">
      <c r="A132" s="35">
        <v>68</v>
      </c>
      <c r="B132" s="18" t="s">
        <v>211</v>
      </c>
      <c r="C132" s="37" t="s">
        <v>212</v>
      </c>
      <c r="D132" s="17">
        <f>SUM(BCcoso!AM308)</f>
        <v>0</v>
      </c>
    </row>
    <row r="133" spans="1:4" ht="47.25" x14ac:dyDescent="0.25">
      <c r="A133" s="35">
        <v>69</v>
      </c>
      <c r="B133" s="18" t="s">
        <v>213</v>
      </c>
      <c r="C133" s="37" t="s">
        <v>150</v>
      </c>
      <c r="D133" s="17">
        <f>SUM(BCcoso!AN308)</f>
        <v>0</v>
      </c>
    </row>
    <row r="134" spans="1:4" x14ac:dyDescent="0.25">
      <c r="A134" s="35"/>
      <c r="B134" s="18" t="s">
        <v>153</v>
      </c>
      <c r="C134" s="37" t="s">
        <v>154</v>
      </c>
      <c r="D134" s="19">
        <f>IF(D12&gt;0,D133/D12*100,0)</f>
        <v>0</v>
      </c>
    </row>
    <row r="135" spans="1:4" s="1" customFormat="1" ht="20.25" customHeight="1" x14ac:dyDescent="0.2">
      <c r="A135" s="35"/>
      <c r="B135" s="36" t="s">
        <v>214</v>
      </c>
      <c r="C135" s="37"/>
      <c r="D135" s="18"/>
    </row>
    <row r="136" spans="1:4" ht="19.5" customHeight="1" x14ac:dyDescent="0.25">
      <c r="A136" s="35">
        <v>70</v>
      </c>
      <c r="B136" s="18" t="s">
        <v>215</v>
      </c>
      <c r="C136" s="37" t="s">
        <v>209</v>
      </c>
      <c r="D136" s="17">
        <f>COUNTIFS(BCcoso!AO8:AO307,"&gt;0")</f>
        <v>0</v>
      </c>
    </row>
    <row r="137" spans="1:4" ht="19.5" customHeight="1" x14ac:dyDescent="0.25">
      <c r="A137" s="35"/>
      <c r="B137" s="18" t="s">
        <v>210</v>
      </c>
      <c r="C137" s="37" t="s">
        <v>154</v>
      </c>
      <c r="D137" s="19">
        <f>IF(COUNTIFS(BCcoso!B8:B307,"*")&gt;0,D136/COUNTIFS(BCcoso!B8:B307,"*")*100,0)</f>
        <v>0</v>
      </c>
    </row>
    <row r="138" spans="1:4" ht="31.5" x14ac:dyDescent="0.25">
      <c r="A138" s="35">
        <v>71</v>
      </c>
      <c r="B138" s="18" t="s">
        <v>91</v>
      </c>
      <c r="C138" s="37" t="s">
        <v>212</v>
      </c>
      <c r="D138" s="17">
        <f>SUM(BCcoso!AO308)</f>
        <v>0</v>
      </c>
    </row>
    <row r="139" spans="1:4" x14ac:dyDescent="0.25">
      <c r="A139" s="35">
        <v>72</v>
      </c>
      <c r="B139" s="18" t="s">
        <v>52</v>
      </c>
      <c r="C139" s="37" t="s">
        <v>150</v>
      </c>
      <c r="D139" s="17">
        <f>SUM(BCcoso!AP308)</f>
        <v>0</v>
      </c>
    </row>
    <row r="140" spans="1:4" s="1" customFormat="1" ht="28.5" customHeight="1" x14ac:dyDescent="0.2">
      <c r="A140" s="35"/>
      <c r="B140" s="36" t="s">
        <v>216</v>
      </c>
      <c r="C140" s="36"/>
      <c r="D140" s="18"/>
    </row>
    <row r="141" spans="1:4" ht="31.5" x14ac:dyDescent="0.25">
      <c r="A141" s="35">
        <v>73</v>
      </c>
      <c r="B141" s="18" t="s">
        <v>92</v>
      </c>
      <c r="C141" s="37" t="s">
        <v>150</v>
      </c>
      <c r="D141" s="17">
        <f>SUM(BCcoso!AQ308)</f>
        <v>0</v>
      </c>
    </row>
    <row r="142" spans="1:4" ht="18.75" customHeight="1" x14ac:dyDescent="0.25">
      <c r="A142" s="35"/>
      <c r="B142" s="18" t="s">
        <v>153</v>
      </c>
      <c r="C142" s="37" t="s">
        <v>154</v>
      </c>
      <c r="D142" s="19">
        <f>IF(D12&gt;0,D141/D12*100,0)</f>
        <v>0</v>
      </c>
    </row>
    <row r="143" spans="1:4" ht="31.5" x14ac:dyDescent="0.25">
      <c r="A143" s="35">
        <v>74</v>
      </c>
      <c r="B143" s="18" t="s">
        <v>217</v>
      </c>
      <c r="C143" s="37" t="s">
        <v>150</v>
      </c>
      <c r="D143" s="20">
        <f>SUM(BCcoso!AR308)</f>
        <v>0</v>
      </c>
    </row>
    <row r="144" spans="1:4" ht="20.25" customHeight="1" x14ac:dyDescent="0.25">
      <c r="A144" s="35"/>
      <c r="B144" s="18" t="s">
        <v>156</v>
      </c>
      <c r="C144" s="37" t="s">
        <v>154</v>
      </c>
      <c r="D144" s="19">
        <f>IF(D13&gt;0,D143/D13*100,0)</f>
        <v>0</v>
      </c>
    </row>
    <row r="145" spans="1:4" s="1" customFormat="1" ht="20.25" customHeight="1" x14ac:dyDescent="0.2">
      <c r="A145" s="35"/>
      <c r="B145" s="36" t="s">
        <v>218</v>
      </c>
      <c r="C145" s="37"/>
      <c r="D145" s="18"/>
    </row>
    <row r="146" spans="1:4" ht="31.5" x14ac:dyDescent="0.25">
      <c r="A146" s="35">
        <v>75</v>
      </c>
      <c r="B146" s="18" t="s">
        <v>93</v>
      </c>
      <c r="C146" s="37" t="s">
        <v>209</v>
      </c>
      <c r="D146" s="17">
        <f>COUNTIFS(BCcoso!AS8:AS307,"&gt;0")</f>
        <v>0</v>
      </c>
    </row>
    <row r="147" spans="1:4" x14ac:dyDescent="0.25">
      <c r="A147" s="35"/>
      <c r="B147" s="18" t="s">
        <v>210</v>
      </c>
      <c r="C147" s="37" t="s">
        <v>154</v>
      </c>
      <c r="D147" s="19">
        <f>IF(COUNTIFS(BCcoso!B8:B307,"*")&gt;0,D146/COUNTIFS(BCcoso!B8:B307,"*")*100,0)</f>
        <v>0</v>
      </c>
    </row>
    <row r="148" spans="1:4" ht="31.5" x14ac:dyDescent="0.25">
      <c r="A148" s="35">
        <v>76</v>
      </c>
      <c r="B148" s="18" t="s">
        <v>94</v>
      </c>
      <c r="C148" s="37" t="s">
        <v>150</v>
      </c>
      <c r="D148" s="17">
        <f>SUM(BCcoso!AS308)</f>
        <v>0</v>
      </c>
    </row>
    <row r="149" spans="1:4" ht="31.5" x14ac:dyDescent="0.25">
      <c r="A149" s="35">
        <v>77</v>
      </c>
      <c r="B149" s="18" t="s">
        <v>95</v>
      </c>
      <c r="C149" s="37" t="s">
        <v>150</v>
      </c>
      <c r="D149" s="17">
        <f>SUM(BCcoso!AT308)</f>
        <v>0</v>
      </c>
    </row>
    <row r="150" spans="1:4" ht="27" customHeight="1" x14ac:dyDescent="0.2">
      <c r="A150" s="35"/>
      <c r="B150" s="78" t="s">
        <v>219</v>
      </c>
      <c r="C150" s="78"/>
      <c r="D150" s="78"/>
    </row>
    <row r="151" spans="1:4" ht="18" customHeight="1" x14ac:dyDescent="0.25">
      <c r="A151" s="35">
        <v>78</v>
      </c>
      <c r="B151" s="18" t="s">
        <v>96</v>
      </c>
      <c r="C151" s="37" t="s">
        <v>209</v>
      </c>
      <c r="D151" s="17">
        <f>COUNTIFS(BCcoso!AV8:AV307,"&gt;0")</f>
        <v>0</v>
      </c>
    </row>
    <row r="152" spans="1:4" ht="18" customHeight="1" x14ac:dyDescent="0.25">
      <c r="A152" s="35"/>
      <c r="B152" s="18" t="s">
        <v>220</v>
      </c>
      <c r="C152" s="37" t="s">
        <v>154</v>
      </c>
      <c r="D152" s="19">
        <f>IF(COUNTIFS(BCcoso!B8:B307,"*")&gt;0,D151/COUNTIFS(BCcoso!B8:B307,"*")*100,0)</f>
        <v>0</v>
      </c>
    </row>
    <row r="153" spans="1:4" x14ac:dyDescent="0.25">
      <c r="A153" s="35">
        <v>79</v>
      </c>
      <c r="B153" s="18" t="s">
        <v>221</v>
      </c>
      <c r="C153" s="37" t="s">
        <v>150</v>
      </c>
      <c r="D153" s="17">
        <f>SUM(BCcoso!AV308)</f>
        <v>0</v>
      </c>
    </row>
    <row r="154" spans="1:4" ht="27" customHeight="1" x14ac:dyDescent="0.2">
      <c r="A154" s="35"/>
      <c r="B154" s="78" t="s">
        <v>222</v>
      </c>
      <c r="C154" s="78"/>
      <c r="D154" s="78"/>
    </row>
    <row r="155" spans="1:4" s="1" customFormat="1" ht="39.75" customHeight="1" x14ac:dyDescent="0.2">
      <c r="A155" s="35"/>
      <c r="B155" s="36" t="s">
        <v>223</v>
      </c>
      <c r="C155" s="38"/>
      <c r="D155" s="18"/>
    </row>
    <row r="156" spans="1:4" ht="18.75" customHeight="1" x14ac:dyDescent="0.25">
      <c r="A156" s="57">
        <v>80</v>
      </c>
      <c r="B156" s="58" t="s">
        <v>97</v>
      </c>
      <c r="C156" s="59" t="s">
        <v>158</v>
      </c>
      <c r="D156" s="61"/>
    </row>
    <row r="157" spans="1:4" ht="22.5" customHeight="1" x14ac:dyDescent="0.25">
      <c r="A157" s="57">
        <v>81</v>
      </c>
      <c r="B157" s="58" t="s">
        <v>98</v>
      </c>
      <c r="C157" s="59" t="s">
        <v>150</v>
      </c>
      <c r="D157" s="61"/>
    </row>
    <row r="158" spans="1:4" s="1" customFormat="1" ht="20.25" customHeight="1" x14ac:dyDescent="0.2">
      <c r="A158" s="35"/>
      <c r="B158" s="36" t="s">
        <v>224</v>
      </c>
      <c r="C158" s="37"/>
      <c r="D158" s="18"/>
    </row>
    <row r="159" spans="1:4" ht="18" customHeight="1" x14ac:dyDescent="0.25">
      <c r="A159" s="57">
        <v>82</v>
      </c>
      <c r="B159" s="58" t="s">
        <v>99</v>
      </c>
      <c r="C159" s="59" t="s">
        <v>158</v>
      </c>
      <c r="D159" s="61"/>
    </row>
    <row r="160" spans="1:4" ht="18" customHeight="1" x14ac:dyDescent="0.25">
      <c r="A160" s="57">
        <v>83</v>
      </c>
      <c r="B160" s="58" t="s">
        <v>100</v>
      </c>
      <c r="C160" s="59" t="s">
        <v>150</v>
      </c>
      <c r="D160" s="61"/>
    </row>
    <row r="161" spans="1:4" s="1" customFormat="1" ht="30" customHeight="1" x14ac:dyDescent="0.2">
      <c r="A161" s="35"/>
      <c r="B161" s="36" t="s">
        <v>270</v>
      </c>
      <c r="C161" s="39"/>
      <c r="D161" s="18"/>
    </row>
    <row r="162" spans="1:4" ht="18" customHeight="1" x14ac:dyDescent="0.25">
      <c r="A162" s="57">
        <v>84</v>
      </c>
      <c r="B162" s="58" t="s">
        <v>101</v>
      </c>
      <c r="C162" s="59" t="s">
        <v>158</v>
      </c>
      <c r="D162" s="61"/>
    </row>
    <row r="163" spans="1:4" ht="18" customHeight="1" x14ac:dyDescent="0.25">
      <c r="A163" s="57">
        <v>85</v>
      </c>
      <c r="B163" s="58" t="s">
        <v>225</v>
      </c>
      <c r="C163" s="59" t="s">
        <v>226</v>
      </c>
      <c r="D163" s="61"/>
    </row>
    <row r="164" spans="1:4" ht="18" customHeight="1" x14ac:dyDescent="0.25">
      <c r="A164" s="57">
        <v>86</v>
      </c>
      <c r="B164" s="58" t="s">
        <v>102</v>
      </c>
      <c r="C164" s="59" t="s">
        <v>150</v>
      </c>
      <c r="D164" s="61"/>
    </row>
    <row r="165" spans="1:4" s="1" customFormat="1" ht="39.75" customHeight="1" x14ac:dyDescent="0.2">
      <c r="A165" s="35"/>
      <c r="B165" s="36" t="s">
        <v>227</v>
      </c>
      <c r="C165" s="38"/>
      <c r="D165" s="18"/>
    </row>
    <row r="166" spans="1:4" x14ac:dyDescent="0.25">
      <c r="A166" s="57">
        <v>87</v>
      </c>
      <c r="B166" s="58" t="s">
        <v>99</v>
      </c>
      <c r="C166" s="59" t="s">
        <v>158</v>
      </c>
      <c r="D166" s="61"/>
    </row>
    <row r="167" spans="1:4" x14ac:dyDescent="0.25">
      <c r="A167" s="57">
        <v>88</v>
      </c>
      <c r="B167" s="58" t="s">
        <v>102</v>
      </c>
      <c r="C167" s="59" t="s">
        <v>150</v>
      </c>
      <c r="D167" s="61"/>
    </row>
    <row r="168" spans="1:4" s="1" customFormat="1" ht="20.25" customHeight="1" x14ac:dyDescent="0.2">
      <c r="A168" s="35"/>
      <c r="B168" s="36" t="s">
        <v>228</v>
      </c>
      <c r="C168" s="37"/>
      <c r="D168" s="18"/>
    </row>
    <row r="169" spans="1:4" x14ac:dyDescent="0.25">
      <c r="A169" s="57">
        <v>89</v>
      </c>
      <c r="B169" s="58" t="s">
        <v>101</v>
      </c>
      <c r="C169" s="59" t="s">
        <v>158</v>
      </c>
      <c r="D169" s="61"/>
    </row>
    <row r="170" spans="1:4" x14ac:dyDescent="0.25">
      <c r="A170" s="57">
        <v>90</v>
      </c>
      <c r="B170" s="58" t="s">
        <v>102</v>
      </c>
      <c r="C170" s="59" t="s">
        <v>150</v>
      </c>
      <c r="D170" s="61"/>
    </row>
    <row r="171" spans="1:4" ht="27" customHeight="1" x14ac:dyDescent="0.2">
      <c r="A171" s="35"/>
      <c r="B171" s="78" t="s">
        <v>229</v>
      </c>
      <c r="C171" s="78"/>
      <c r="D171" s="78"/>
    </row>
    <row r="172" spans="1:4" ht="31.5" x14ac:dyDescent="0.25">
      <c r="A172" s="57">
        <v>91</v>
      </c>
      <c r="B172" s="58" t="s">
        <v>103</v>
      </c>
      <c r="C172" s="59" t="s">
        <v>212</v>
      </c>
      <c r="D172" s="61"/>
    </row>
    <row r="173" spans="1:4" ht="31.5" x14ac:dyDescent="0.25">
      <c r="A173" s="57">
        <v>92</v>
      </c>
      <c r="B173" s="58" t="s">
        <v>104</v>
      </c>
      <c r="C173" s="59" t="s">
        <v>212</v>
      </c>
      <c r="D173" s="61"/>
    </row>
    <row r="174" spans="1:4" ht="27" customHeight="1" x14ac:dyDescent="0.2">
      <c r="A174" s="35"/>
      <c r="B174" s="78" t="s">
        <v>230</v>
      </c>
      <c r="C174" s="78"/>
      <c r="D174" s="78"/>
    </row>
    <row r="175" spans="1:4" s="1" customFormat="1" ht="20.25" customHeight="1" x14ac:dyDescent="0.2">
      <c r="A175" s="35"/>
      <c r="B175" s="36" t="s">
        <v>231</v>
      </c>
      <c r="C175" s="37"/>
      <c r="D175" s="18"/>
    </row>
    <row r="176" spans="1:4" ht="31.5" x14ac:dyDescent="0.25">
      <c r="A176" s="57">
        <v>93</v>
      </c>
      <c r="B176" s="58" t="s">
        <v>232</v>
      </c>
      <c r="C176" s="59" t="s">
        <v>152</v>
      </c>
      <c r="D176" s="61"/>
    </row>
    <row r="177" spans="1:4" ht="31.5" x14ac:dyDescent="0.25">
      <c r="A177" s="57">
        <v>94</v>
      </c>
      <c r="B177" s="58" t="s">
        <v>233</v>
      </c>
      <c r="C177" s="59" t="s">
        <v>152</v>
      </c>
      <c r="D177" s="61"/>
    </row>
    <row r="178" spans="1:4" s="1" customFormat="1" ht="20.25" customHeight="1" x14ac:dyDescent="0.2">
      <c r="A178" s="35"/>
      <c r="B178" s="36" t="s">
        <v>234</v>
      </c>
      <c r="C178" s="37"/>
      <c r="D178" s="18"/>
    </row>
    <row r="179" spans="1:4" ht="18" customHeight="1" x14ac:dyDescent="0.25">
      <c r="A179" s="57">
        <v>95</v>
      </c>
      <c r="B179" s="58" t="s">
        <v>62</v>
      </c>
      <c r="C179" s="59" t="s">
        <v>150</v>
      </c>
      <c r="D179" s="61"/>
    </row>
    <row r="180" spans="1:4" ht="18" customHeight="1" x14ac:dyDescent="0.25">
      <c r="A180" s="57">
        <v>96</v>
      </c>
      <c r="B180" s="58" t="s">
        <v>235</v>
      </c>
      <c r="C180" s="59" t="s">
        <v>152</v>
      </c>
      <c r="D180" s="61"/>
    </row>
    <row r="181" spans="1:4" ht="18" customHeight="1" x14ac:dyDescent="0.25">
      <c r="A181" s="57">
        <v>97</v>
      </c>
      <c r="B181" s="58" t="s">
        <v>105</v>
      </c>
      <c r="C181" s="59" t="s">
        <v>152</v>
      </c>
      <c r="D181" s="61"/>
    </row>
    <row r="182" spans="1:4" ht="18" customHeight="1" x14ac:dyDescent="0.25">
      <c r="A182" s="57">
        <v>98</v>
      </c>
      <c r="B182" s="58" t="s">
        <v>106</v>
      </c>
      <c r="C182" s="59" t="s">
        <v>152</v>
      </c>
      <c r="D182" s="61"/>
    </row>
    <row r="183" spans="1:4" ht="18" customHeight="1" x14ac:dyDescent="0.25">
      <c r="A183" s="57">
        <v>99</v>
      </c>
      <c r="B183" s="58" t="s">
        <v>107</v>
      </c>
      <c r="C183" s="59" t="s">
        <v>152</v>
      </c>
      <c r="D183" s="61"/>
    </row>
    <row r="184" spans="1:4" s="1" customFormat="1" ht="20.25" customHeight="1" x14ac:dyDescent="0.2">
      <c r="A184" s="35"/>
      <c r="B184" s="36" t="s">
        <v>236</v>
      </c>
      <c r="C184" s="37"/>
      <c r="D184" s="18"/>
    </row>
    <row r="185" spans="1:4" ht="18" customHeight="1" x14ac:dyDescent="0.25">
      <c r="A185" s="57">
        <v>100</v>
      </c>
      <c r="B185" s="58" t="s">
        <v>108</v>
      </c>
      <c r="C185" s="59" t="s">
        <v>209</v>
      </c>
      <c r="D185" s="61"/>
    </row>
    <row r="186" spans="1:4" ht="18" customHeight="1" x14ac:dyDescent="0.25">
      <c r="A186" s="57"/>
      <c r="B186" s="58" t="s">
        <v>237</v>
      </c>
      <c r="C186" s="59"/>
      <c r="D186" s="62"/>
    </row>
    <row r="187" spans="1:4" ht="18" customHeight="1" x14ac:dyDescent="0.25">
      <c r="A187" s="57">
        <v>101</v>
      </c>
      <c r="B187" s="58" t="s">
        <v>238</v>
      </c>
      <c r="C187" s="59" t="s">
        <v>209</v>
      </c>
      <c r="D187" s="61"/>
    </row>
    <row r="188" spans="1:4" ht="18" customHeight="1" x14ac:dyDescent="0.25">
      <c r="A188" s="57">
        <v>102</v>
      </c>
      <c r="B188" s="58" t="s">
        <v>239</v>
      </c>
      <c r="C188" s="59" t="s">
        <v>152</v>
      </c>
      <c r="D188" s="61"/>
    </row>
    <row r="189" spans="1:4" ht="18" customHeight="1" x14ac:dyDescent="0.25">
      <c r="A189" s="57">
        <v>103</v>
      </c>
      <c r="B189" s="58" t="s">
        <v>240</v>
      </c>
      <c r="C189" s="59" t="s">
        <v>152</v>
      </c>
      <c r="D189" s="61"/>
    </row>
    <row r="190" spans="1:4" ht="18" customHeight="1" x14ac:dyDescent="0.25">
      <c r="A190" s="57">
        <v>104</v>
      </c>
      <c r="B190" s="58" t="s">
        <v>241</v>
      </c>
      <c r="C190" s="59" t="s">
        <v>152</v>
      </c>
      <c r="D190" s="61"/>
    </row>
    <row r="191" spans="1:4" ht="18" customHeight="1" x14ac:dyDescent="0.25">
      <c r="A191" s="57">
        <v>105</v>
      </c>
      <c r="B191" s="58" t="s">
        <v>242</v>
      </c>
      <c r="C191" s="59" t="s">
        <v>152</v>
      </c>
      <c r="D191" s="61"/>
    </row>
    <row r="192" spans="1:4" ht="18" customHeight="1" x14ac:dyDescent="0.25">
      <c r="A192" s="57">
        <v>106</v>
      </c>
      <c r="B192" s="58" t="s">
        <v>243</v>
      </c>
      <c r="C192" s="59" t="s">
        <v>152</v>
      </c>
      <c r="D192" s="61"/>
    </row>
    <row r="193" spans="1:4" ht="18" customHeight="1" x14ac:dyDescent="0.25">
      <c r="A193" s="57">
        <v>107</v>
      </c>
      <c r="B193" s="58" t="s">
        <v>244</v>
      </c>
      <c r="C193" s="59" t="s">
        <v>152</v>
      </c>
      <c r="D193" s="61"/>
    </row>
    <row r="194" spans="1:4" ht="18" customHeight="1" x14ac:dyDescent="0.25">
      <c r="A194" s="57">
        <v>108</v>
      </c>
      <c r="B194" s="58" t="s">
        <v>109</v>
      </c>
      <c r="C194" s="59" t="s">
        <v>245</v>
      </c>
      <c r="D194" s="61"/>
    </row>
    <row r="195" spans="1:4" ht="18" customHeight="1" x14ac:dyDescent="0.25">
      <c r="A195" s="57">
        <v>109</v>
      </c>
      <c r="B195" s="58" t="s">
        <v>110</v>
      </c>
      <c r="C195" s="59" t="s">
        <v>191</v>
      </c>
      <c r="D195" s="61"/>
    </row>
    <row r="196" spans="1:4" s="1" customFormat="1" ht="20.25" customHeight="1" x14ac:dyDescent="0.2">
      <c r="A196" s="35"/>
      <c r="B196" s="36" t="s">
        <v>246</v>
      </c>
      <c r="C196" s="37"/>
      <c r="D196" s="18"/>
    </row>
    <row r="197" spans="1:4" ht="18" customHeight="1" x14ac:dyDescent="0.25">
      <c r="A197" s="57">
        <v>110</v>
      </c>
      <c r="B197" s="58" t="s">
        <v>111</v>
      </c>
      <c r="C197" s="59" t="s">
        <v>150</v>
      </c>
      <c r="D197" s="61"/>
    </row>
    <row r="198" spans="1:4" ht="18" customHeight="1" x14ac:dyDescent="0.25">
      <c r="A198" s="57">
        <v>111</v>
      </c>
      <c r="B198" s="58" t="s">
        <v>247</v>
      </c>
      <c r="C198" s="59" t="s">
        <v>152</v>
      </c>
      <c r="D198" s="61"/>
    </row>
    <row r="199" spans="1:4" ht="18" customHeight="1" x14ac:dyDescent="0.25">
      <c r="A199" s="57"/>
      <c r="B199" s="58" t="s">
        <v>248</v>
      </c>
      <c r="C199" s="59"/>
      <c r="D199" s="62"/>
    </row>
    <row r="200" spans="1:4" ht="31.5" x14ac:dyDescent="0.25">
      <c r="A200" s="57">
        <v>112</v>
      </c>
      <c r="B200" s="58" t="s">
        <v>249</v>
      </c>
      <c r="C200" s="59" t="s">
        <v>152</v>
      </c>
      <c r="D200" s="61"/>
    </row>
    <row r="201" spans="1:4" ht="18" customHeight="1" x14ac:dyDescent="0.25">
      <c r="A201" s="57">
        <v>113</v>
      </c>
      <c r="B201" s="58" t="s">
        <v>250</v>
      </c>
      <c r="C201" s="59" t="s">
        <v>152</v>
      </c>
      <c r="D201" s="61"/>
    </row>
    <row r="202" spans="1:4" ht="18" customHeight="1" x14ac:dyDescent="0.25">
      <c r="A202" s="57">
        <v>114</v>
      </c>
      <c r="B202" s="58" t="s">
        <v>251</v>
      </c>
      <c r="C202" s="59" t="s">
        <v>152</v>
      </c>
      <c r="D202" s="61"/>
    </row>
    <row r="203" spans="1:4" ht="18" customHeight="1" x14ac:dyDescent="0.25">
      <c r="A203" s="57">
        <v>115</v>
      </c>
      <c r="B203" s="58" t="s">
        <v>112</v>
      </c>
      <c r="C203" s="59" t="s">
        <v>152</v>
      </c>
      <c r="D203" s="61"/>
    </row>
    <row r="204" spans="1:4" ht="18" customHeight="1" x14ac:dyDescent="0.25">
      <c r="A204" s="57">
        <v>116</v>
      </c>
      <c r="B204" s="58" t="s">
        <v>252</v>
      </c>
      <c r="C204" s="59" t="s">
        <v>152</v>
      </c>
      <c r="D204" s="61"/>
    </row>
    <row r="205" spans="1:4" ht="18" customHeight="1" x14ac:dyDescent="0.25">
      <c r="A205" s="57">
        <v>117</v>
      </c>
      <c r="B205" s="58" t="s">
        <v>114</v>
      </c>
      <c r="C205" s="59" t="s">
        <v>152</v>
      </c>
      <c r="D205" s="61"/>
    </row>
    <row r="206" spans="1:4" ht="18" customHeight="1" x14ac:dyDescent="0.25">
      <c r="A206" s="57">
        <v>118</v>
      </c>
      <c r="B206" s="58" t="s">
        <v>252</v>
      </c>
      <c r="C206" s="59" t="s">
        <v>152</v>
      </c>
      <c r="D206" s="61"/>
    </row>
    <row r="207" spans="1:4" ht="18" customHeight="1" x14ac:dyDescent="0.25">
      <c r="A207" s="57">
        <v>119</v>
      </c>
      <c r="B207" s="58" t="s">
        <v>253</v>
      </c>
      <c r="C207" s="59" t="s">
        <v>152</v>
      </c>
      <c r="D207" s="61"/>
    </row>
    <row r="208" spans="1:4" s="1" customFormat="1" ht="20.25" customHeight="1" x14ac:dyDescent="0.2">
      <c r="A208" s="35"/>
      <c r="B208" s="36" t="s">
        <v>254</v>
      </c>
      <c r="C208" s="37"/>
      <c r="D208" s="18"/>
    </row>
    <row r="209" spans="1:4" s="5" customFormat="1" ht="31.5" x14ac:dyDescent="0.25">
      <c r="A209" s="57">
        <v>120</v>
      </c>
      <c r="B209" s="58" t="s">
        <v>255</v>
      </c>
      <c r="C209" s="59" t="s">
        <v>150</v>
      </c>
      <c r="D209" s="61"/>
    </row>
    <row r="210" spans="1:4" s="5" customFormat="1" ht="18" customHeight="1" x14ac:dyDescent="0.25">
      <c r="A210" s="57">
        <v>121</v>
      </c>
      <c r="B210" s="58" t="s">
        <v>252</v>
      </c>
      <c r="C210" s="59" t="s">
        <v>152</v>
      </c>
      <c r="D210" s="61"/>
    </row>
    <row r="211" spans="1:4" s="5" customFormat="1" ht="31.5" x14ac:dyDescent="0.25">
      <c r="A211" s="57">
        <v>122</v>
      </c>
      <c r="B211" s="58" t="s">
        <v>256</v>
      </c>
      <c r="C211" s="59" t="s">
        <v>152</v>
      </c>
      <c r="D211" s="61"/>
    </row>
    <row r="212" spans="1:4" s="5" customFormat="1" ht="31.5" x14ac:dyDescent="0.25">
      <c r="A212" s="57">
        <v>123</v>
      </c>
      <c r="B212" s="58" t="s">
        <v>113</v>
      </c>
      <c r="C212" s="59" t="s">
        <v>152</v>
      </c>
      <c r="D212" s="61"/>
    </row>
    <row r="213" spans="1:4" s="5" customFormat="1" ht="19.5" customHeight="1" x14ac:dyDescent="0.25">
      <c r="A213" s="57"/>
      <c r="B213" s="58" t="s">
        <v>257</v>
      </c>
      <c r="C213" s="59" t="s">
        <v>154</v>
      </c>
      <c r="D213" s="60"/>
    </row>
    <row r="214" spans="1:4" s="5" customFormat="1" ht="31.5" x14ac:dyDescent="0.25">
      <c r="A214" s="57">
        <v>124</v>
      </c>
      <c r="B214" s="58" t="s">
        <v>258</v>
      </c>
      <c r="C214" s="59" t="s">
        <v>150</v>
      </c>
      <c r="D214" s="61"/>
    </row>
    <row r="215" spans="1:4" x14ac:dyDescent="0.25">
      <c r="A215" s="57"/>
      <c r="B215" s="58" t="s">
        <v>259</v>
      </c>
      <c r="C215" s="59" t="s">
        <v>154</v>
      </c>
      <c r="D215" s="60"/>
    </row>
    <row r="216" spans="1:4" s="1" customFormat="1" ht="20.25" customHeight="1" x14ac:dyDescent="0.2">
      <c r="A216" s="35"/>
      <c r="B216" s="36" t="s">
        <v>260</v>
      </c>
      <c r="C216" s="37"/>
      <c r="D216" s="18"/>
    </row>
    <row r="217" spans="1:4" ht="31.5" x14ac:dyDescent="0.25">
      <c r="A217" s="57">
        <v>125</v>
      </c>
      <c r="B217" s="58" t="s">
        <v>261</v>
      </c>
      <c r="C217" s="59" t="s">
        <v>154</v>
      </c>
      <c r="D217" s="60"/>
    </row>
    <row r="218" spans="1:4" ht="31.5" x14ac:dyDescent="0.25">
      <c r="A218" s="57">
        <v>126</v>
      </c>
      <c r="B218" s="58" t="s">
        <v>262</v>
      </c>
      <c r="C218" s="59" t="s">
        <v>152</v>
      </c>
      <c r="D218" s="60"/>
    </row>
    <row r="219" spans="1:4" x14ac:dyDescent="0.25">
      <c r="A219" s="41"/>
    </row>
    <row r="220" spans="1:4" x14ac:dyDescent="0.25">
      <c r="A220" s="41"/>
    </row>
    <row r="221" spans="1:4" x14ac:dyDescent="0.25">
      <c r="A221" s="41"/>
    </row>
    <row r="222" spans="1:4" x14ac:dyDescent="0.25">
      <c r="A222" s="41"/>
      <c r="B222" s="75"/>
      <c r="C222" s="75"/>
    </row>
    <row r="223" spans="1:4" x14ac:dyDescent="0.25">
      <c r="A223" s="41"/>
    </row>
    <row r="224" spans="1:4" x14ac:dyDescent="0.25">
      <c r="A224" s="41"/>
    </row>
    <row r="225" spans="1:1" x14ac:dyDescent="0.25">
      <c r="A225" s="41"/>
    </row>
    <row r="226" spans="1:1" x14ac:dyDescent="0.25">
      <c r="A226" s="41"/>
    </row>
    <row r="227" spans="1:1" x14ac:dyDescent="0.25">
      <c r="A227" s="41"/>
    </row>
    <row r="228" spans="1:1" x14ac:dyDescent="0.25">
      <c r="A228" s="41"/>
    </row>
    <row r="229" spans="1:1" x14ac:dyDescent="0.25">
      <c r="A229" s="41"/>
    </row>
    <row r="230" spans="1:1" x14ac:dyDescent="0.25">
      <c r="A230" s="41"/>
    </row>
    <row r="231" spans="1:1" x14ac:dyDescent="0.25">
      <c r="A231" s="41"/>
    </row>
    <row r="232" spans="1:1" x14ac:dyDescent="0.25">
      <c r="A232" s="41"/>
    </row>
    <row r="233" spans="1:1" x14ac:dyDescent="0.25">
      <c r="A233" s="41"/>
    </row>
    <row r="234" spans="1:1" x14ac:dyDescent="0.25">
      <c r="A234" s="41"/>
    </row>
    <row r="235" spans="1:1" x14ac:dyDescent="0.25">
      <c r="A235" s="41"/>
    </row>
  </sheetData>
  <sheetProtection password="CA9C" sheet="1" objects="1" scenarios="1" selectLockedCells="1"/>
  <mergeCells count="15">
    <mergeCell ref="B222:C222"/>
    <mergeCell ref="A1:B1"/>
    <mergeCell ref="A2:B2"/>
    <mergeCell ref="A3:B3"/>
    <mergeCell ref="A5:D5"/>
    <mergeCell ref="B128:D128"/>
    <mergeCell ref="B150:D150"/>
    <mergeCell ref="B171:D171"/>
    <mergeCell ref="B174:D174"/>
    <mergeCell ref="B10:D10"/>
    <mergeCell ref="A6:D6"/>
    <mergeCell ref="A7:D7"/>
    <mergeCell ref="B108:D108"/>
    <mergeCell ref="B97:D97"/>
    <mergeCell ref="B154:D154"/>
  </mergeCells>
  <pageMargins left="0.78740157480314965" right="0.51181102362204722" top="0.74803149606299213" bottom="0.62992125984251968" header="0.23622047244094491" footer="0.31496062992125984"/>
  <pageSetup paperSize="9" orientation="portrait"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4"/>
  <sheetViews>
    <sheetView workbookViewId="0">
      <selection activeCell="B4" sqref="B4"/>
    </sheetView>
  </sheetViews>
  <sheetFormatPr defaultColWidth="9.125" defaultRowHeight="14.25" x14ac:dyDescent="0.2"/>
  <cols>
    <col min="1" max="1" width="40.75" style="14" customWidth="1"/>
    <col min="2" max="4" width="14.875" style="14" customWidth="1"/>
    <col min="5" max="5" width="9.125" style="14"/>
    <col min="6" max="6" width="15.25" style="14" customWidth="1"/>
    <col min="7" max="7" width="9.125" style="14"/>
    <col min="8" max="8" width="18.125" style="14" customWidth="1"/>
    <col min="9" max="9" width="9.125" style="14"/>
    <col min="10" max="10" width="15" style="14" customWidth="1"/>
    <col min="11" max="11" width="11.75" style="14" customWidth="1"/>
    <col min="12" max="12" width="15.25" style="14" customWidth="1"/>
    <col min="13" max="13" width="9.125" style="14"/>
    <col min="14" max="14" width="15.375" style="14" customWidth="1"/>
    <col min="15" max="15" width="9.125" style="14"/>
    <col min="16" max="16" width="15.375" style="14" customWidth="1"/>
    <col min="17" max="17" width="9.125" style="14"/>
    <col min="18" max="18" width="15" style="14" customWidth="1"/>
    <col min="19" max="19" width="9.125" style="14"/>
    <col min="20" max="20" width="11.25" style="14" customWidth="1"/>
    <col min="21" max="21" width="9.125" style="14"/>
    <col min="22" max="22" width="19.375" style="14" customWidth="1"/>
    <col min="23" max="23" width="13.25" style="14" customWidth="1"/>
    <col min="24" max="24" width="9.125" style="14"/>
    <col min="25" max="25" width="14.125" style="14" customWidth="1"/>
    <col min="26" max="26" width="9.125" style="14"/>
    <col min="27" max="27" width="14.875" style="14" customWidth="1"/>
    <col min="28" max="28" width="9.125" style="14"/>
    <col min="29" max="29" width="16.375" style="14" customWidth="1"/>
    <col min="30" max="30" width="9.125" style="14"/>
    <col min="31" max="31" width="13.375" style="14" customWidth="1"/>
    <col min="32" max="32" width="9.125" style="14"/>
    <col min="33" max="33" width="22.25" style="14" customWidth="1"/>
    <col min="34" max="49" width="12.25" style="14" customWidth="1"/>
    <col min="50" max="51" width="14" style="14" customWidth="1"/>
    <col min="52" max="52" width="9.125" style="14"/>
    <col min="53" max="53" width="12.375" style="14" customWidth="1"/>
    <col min="54" max="54" width="9.125" style="14"/>
    <col min="55" max="55" width="12.25" style="14" customWidth="1"/>
    <col min="56" max="56" width="9.125" style="14"/>
    <col min="57" max="57" width="13.625" style="14" customWidth="1"/>
    <col min="58" max="58" width="9.125" style="14"/>
    <col min="59" max="59" width="13.75" style="14" customWidth="1"/>
    <col min="60" max="60" width="9.125" style="14"/>
    <col min="61" max="61" width="12.75" style="14" customWidth="1"/>
    <col min="62" max="62" width="9.125" style="14"/>
    <col min="63" max="63" width="12.75" style="14" customWidth="1"/>
    <col min="64" max="64" width="9.125" style="14"/>
    <col min="65" max="65" width="13.375" style="14" customWidth="1"/>
    <col min="66" max="66" width="9.125" style="14"/>
    <col min="67" max="67" width="13.875" style="14" customWidth="1"/>
    <col min="68" max="68" width="9.125" style="14"/>
    <col min="69" max="69" width="12.375" style="14" customWidth="1"/>
    <col min="70" max="70" width="9.125" style="14"/>
    <col min="71" max="71" width="12.875" style="14" customWidth="1"/>
    <col min="72" max="72" width="9.125" style="14"/>
    <col min="73" max="73" width="11.25" style="14" customWidth="1"/>
    <col min="74" max="77" width="9.125" style="14"/>
    <col min="78" max="78" width="14.25" style="14" customWidth="1"/>
    <col min="79" max="79" width="9.125" style="14"/>
    <col min="80" max="80" width="17.625" style="14" customWidth="1"/>
    <col min="81" max="81" width="13.125" style="14" customWidth="1"/>
    <col min="82" max="82" width="9.125" style="14"/>
    <col min="83" max="83" width="12.875" style="14" customWidth="1"/>
    <col min="84" max="84" width="9.125" style="14"/>
    <col min="85" max="85" width="11.875" style="14" customWidth="1"/>
    <col min="86" max="86" width="9.125" style="14"/>
    <col min="87" max="87" width="13.125" style="14" customWidth="1"/>
    <col min="88" max="89" width="18.625" style="14" customWidth="1"/>
    <col min="90" max="90" width="12.125" style="14" customWidth="1"/>
    <col min="91" max="91" width="20" style="14" customWidth="1"/>
    <col min="92" max="98" width="13.875" style="14" customWidth="1"/>
    <col min="99" max="99" width="9.125" style="14"/>
    <col min="100" max="100" width="14.375" style="14" customWidth="1"/>
    <col min="101" max="101" width="9.125" style="14"/>
    <col min="102" max="102" width="13.75" style="14" customWidth="1"/>
    <col min="103" max="103" width="15.625" style="14" customWidth="1"/>
    <col min="104" max="104" width="9.125" style="14"/>
    <col min="105" max="105" width="12.25" style="14" customWidth="1"/>
    <col min="106" max="106" width="9.125" style="14"/>
    <col min="107" max="107" width="13.25" style="14" customWidth="1"/>
    <col min="108" max="108" width="13.625" style="14" customWidth="1"/>
    <col min="109" max="109" width="13.875" style="14" customWidth="1"/>
    <col min="110" max="110" width="9.125" style="14"/>
    <col min="111" max="111" width="14.125" style="14" customWidth="1"/>
    <col min="112" max="112" width="9.125" style="14"/>
    <col min="113" max="113" width="12.875" style="14" customWidth="1"/>
    <col min="114" max="114" width="9.125" style="14"/>
    <col min="115" max="115" width="13.375" style="14" customWidth="1"/>
    <col min="116" max="116" width="14.375" style="14" customWidth="1"/>
    <col min="117" max="117" width="12.25" style="14" customWidth="1"/>
    <col min="118" max="118" width="9.125" style="14"/>
    <col min="119" max="119" width="12.875" style="14" customWidth="1"/>
    <col min="120" max="120" width="19.625" style="14" customWidth="1"/>
    <col min="121" max="121" width="12" style="14" customWidth="1"/>
    <col min="122" max="122" width="17.25" style="14" customWidth="1"/>
    <col min="123" max="123" width="11.625" style="14" customWidth="1"/>
    <col min="124" max="124" width="16.375" style="14" customWidth="1"/>
    <col min="125" max="125" width="11.25" style="14" customWidth="1"/>
    <col min="126" max="126" width="12.125" style="14" customWidth="1"/>
    <col min="127" max="127" width="17.875" style="14" customWidth="1"/>
    <col min="128" max="128" width="12.125" style="14" customWidth="1"/>
    <col min="129" max="129" width="19.875" style="14" customWidth="1"/>
    <col min="130" max="130" width="13.25" style="14" customWidth="1"/>
    <col min="131" max="134" width="14.25" style="14" customWidth="1"/>
    <col min="135" max="139" width="16.375" style="14" customWidth="1"/>
    <col min="140" max="149" width="14.75" style="14" customWidth="1"/>
    <col min="150" max="163" width="15.25" style="14" customWidth="1"/>
    <col min="164" max="164" width="9.125" style="14"/>
    <col min="165" max="165" width="15.125" style="14" customWidth="1"/>
    <col min="166" max="16384" width="9.125" style="14"/>
  </cols>
  <sheetData>
    <row r="1" spans="1:168" ht="144" x14ac:dyDescent="0.2">
      <c r="A1" s="22" t="s">
        <v>271</v>
      </c>
      <c r="B1" s="23" t="s">
        <v>2</v>
      </c>
      <c r="C1" s="23" t="s">
        <v>272</v>
      </c>
      <c r="D1" s="23" t="s">
        <v>72</v>
      </c>
      <c r="E1" s="23" t="s">
        <v>273</v>
      </c>
      <c r="F1" s="23" t="s">
        <v>155</v>
      </c>
      <c r="G1" s="23" t="s">
        <v>274</v>
      </c>
      <c r="H1" s="23" t="s">
        <v>157</v>
      </c>
      <c r="I1" s="23" t="s">
        <v>6</v>
      </c>
      <c r="J1" s="23" t="s">
        <v>160</v>
      </c>
      <c r="K1" s="23" t="s">
        <v>6</v>
      </c>
      <c r="L1" s="23" t="s">
        <v>161</v>
      </c>
      <c r="M1" s="23" t="s">
        <v>6</v>
      </c>
      <c r="N1" s="23" t="s">
        <v>162</v>
      </c>
      <c r="O1" s="23" t="s">
        <v>6</v>
      </c>
      <c r="P1" s="23" t="s">
        <v>163</v>
      </c>
      <c r="Q1" s="23" t="s">
        <v>6</v>
      </c>
      <c r="R1" s="23" t="s">
        <v>164</v>
      </c>
      <c r="S1" s="23" t="s">
        <v>6</v>
      </c>
      <c r="T1" s="23" t="s">
        <v>165</v>
      </c>
      <c r="U1" s="23" t="s">
        <v>275</v>
      </c>
      <c r="V1" s="23" t="s">
        <v>168</v>
      </c>
      <c r="W1" s="23" t="s">
        <v>73</v>
      </c>
      <c r="X1" s="23" t="s">
        <v>273</v>
      </c>
      <c r="Y1" s="23" t="s">
        <v>74</v>
      </c>
      <c r="Z1" s="23" t="s">
        <v>273</v>
      </c>
      <c r="AA1" s="23" t="s">
        <v>143</v>
      </c>
      <c r="AB1" s="23" t="s">
        <v>276</v>
      </c>
      <c r="AC1" s="23" t="s">
        <v>145</v>
      </c>
      <c r="AD1" s="23" t="s">
        <v>276</v>
      </c>
      <c r="AE1" s="24" t="s">
        <v>146</v>
      </c>
      <c r="AF1" s="24" t="s">
        <v>277</v>
      </c>
      <c r="AG1" s="24" t="s">
        <v>148</v>
      </c>
      <c r="AH1" s="23" t="s">
        <v>170</v>
      </c>
      <c r="AI1" s="23" t="s">
        <v>278</v>
      </c>
      <c r="AJ1" s="23" t="s">
        <v>279</v>
      </c>
      <c r="AK1" s="23" t="s">
        <v>280</v>
      </c>
      <c r="AL1" s="23" t="s">
        <v>281</v>
      </c>
      <c r="AM1" s="23" t="s">
        <v>282</v>
      </c>
      <c r="AN1" s="23" t="s">
        <v>283</v>
      </c>
      <c r="AO1" s="23" t="s">
        <v>284</v>
      </c>
      <c r="AP1" s="23" t="s">
        <v>75</v>
      </c>
      <c r="AQ1" s="23" t="s">
        <v>278</v>
      </c>
      <c r="AR1" s="23" t="s">
        <v>279</v>
      </c>
      <c r="AS1" s="23" t="s">
        <v>280</v>
      </c>
      <c r="AT1" s="23" t="s">
        <v>76</v>
      </c>
      <c r="AU1" s="23" t="s">
        <v>278</v>
      </c>
      <c r="AV1" s="23" t="s">
        <v>279</v>
      </c>
      <c r="AW1" s="23" t="s">
        <v>280</v>
      </c>
      <c r="AX1" s="23" t="s">
        <v>25</v>
      </c>
      <c r="AY1" s="23" t="s">
        <v>26</v>
      </c>
      <c r="AZ1" s="23" t="s">
        <v>273</v>
      </c>
      <c r="BA1" s="23" t="s">
        <v>183</v>
      </c>
      <c r="BB1" s="23" t="s">
        <v>275</v>
      </c>
      <c r="BC1" s="23" t="s">
        <v>184</v>
      </c>
      <c r="BD1" s="23" t="s">
        <v>285</v>
      </c>
      <c r="BE1" s="23" t="s">
        <v>186</v>
      </c>
      <c r="BF1" s="23" t="s">
        <v>286</v>
      </c>
      <c r="BG1" s="23" t="s">
        <v>188</v>
      </c>
      <c r="BH1" s="23" t="s">
        <v>287</v>
      </c>
      <c r="BI1" s="23" t="s">
        <v>77</v>
      </c>
      <c r="BJ1" s="23" t="s">
        <v>288</v>
      </c>
      <c r="BK1" s="23" t="s">
        <v>78</v>
      </c>
      <c r="BL1" s="23" t="s">
        <v>289</v>
      </c>
      <c r="BM1" s="23" t="s">
        <v>79</v>
      </c>
      <c r="BN1" s="23" t="s">
        <v>285</v>
      </c>
      <c r="BO1" s="23" t="s">
        <v>194</v>
      </c>
      <c r="BP1" s="23" t="s">
        <v>290</v>
      </c>
      <c r="BQ1" s="23" t="s">
        <v>80</v>
      </c>
      <c r="BR1" s="23" t="s">
        <v>277</v>
      </c>
      <c r="BS1" s="23" t="s">
        <v>81</v>
      </c>
      <c r="BT1" s="23" t="s">
        <v>291</v>
      </c>
      <c r="BU1" s="23" t="s">
        <v>82</v>
      </c>
      <c r="BV1" s="23" t="s">
        <v>291</v>
      </c>
      <c r="BW1" s="24" t="s">
        <v>83</v>
      </c>
      <c r="BX1" s="24" t="s">
        <v>84</v>
      </c>
      <c r="BY1" s="24" t="s">
        <v>198</v>
      </c>
      <c r="BZ1" s="23" t="s">
        <v>85</v>
      </c>
      <c r="CA1" s="23" t="s">
        <v>273</v>
      </c>
      <c r="CB1" s="23" t="s">
        <v>35</v>
      </c>
      <c r="CC1" s="23" t="s">
        <v>121</v>
      </c>
      <c r="CD1" s="23" t="s">
        <v>273</v>
      </c>
      <c r="CE1" s="23" t="s">
        <v>199</v>
      </c>
      <c r="CF1" s="23" t="s">
        <v>273</v>
      </c>
      <c r="CG1" s="23" t="s">
        <v>86</v>
      </c>
      <c r="CH1" s="23" t="s">
        <v>291</v>
      </c>
      <c r="CI1" s="23" t="s">
        <v>40</v>
      </c>
      <c r="CJ1" s="23" t="s">
        <v>41</v>
      </c>
      <c r="CK1" s="23" t="s">
        <v>42</v>
      </c>
      <c r="CL1" s="23" t="s">
        <v>87</v>
      </c>
      <c r="CM1" s="23" t="s">
        <v>45</v>
      </c>
      <c r="CN1" s="24" t="s">
        <v>292</v>
      </c>
      <c r="CO1" s="24" t="s">
        <v>204</v>
      </c>
      <c r="CP1" s="24" t="s">
        <v>293</v>
      </c>
      <c r="CQ1" s="24" t="s">
        <v>204</v>
      </c>
      <c r="CR1" s="24" t="s">
        <v>294</v>
      </c>
      <c r="CS1" s="24" t="s">
        <v>204</v>
      </c>
      <c r="CT1" s="23" t="s">
        <v>206</v>
      </c>
      <c r="CU1" s="23" t="s">
        <v>274</v>
      </c>
      <c r="CV1" s="23" t="s">
        <v>208</v>
      </c>
      <c r="CW1" s="23" t="s">
        <v>295</v>
      </c>
      <c r="CX1" s="23" t="s">
        <v>211</v>
      </c>
      <c r="CY1" s="23" t="s">
        <v>213</v>
      </c>
      <c r="CZ1" s="23" t="s">
        <v>273</v>
      </c>
      <c r="DA1" s="23" t="s">
        <v>215</v>
      </c>
      <c r="DB1" s="23" t="s">
        <v>295</v>
      </c>
      <c r="DC1" s="23" t="s">
        <v>91</v>
      </c>
      <c r="DD1" s="23" t="s">
        <v>52</v>
      </c>
      <c r="DE1" s="23" t="s">
        <v>92</v>
      </c>
      <c r="DF1" s="23" t="s">
        <v>273</v>
      </c>
      <c r="DG1" s="23" t="s">
        <v>217</v>
      </c>
      <c r="DH1" s="23" t="s">
        <v>274</v>
      </c>
      <c r="DI1" s="23" t="s">
        <v>93</v>
      </c>
      <c r="DJ1" s="23" t="s">
        <v>295</v>
      </c>
      <c r="DK1" s="23" t="s">
        <v>94</v>
      </c>
      <c r="DL1" s="23" t="s">
        <v>95</v>
      </c>
      <c r="DM1" s="23" t="s">
        <v>96</v>
      </c>
      <c r="DN1" s="23" t="s">
        <v>296</v>
      </c>
      <c r="DO1" s="23" t="s">
        <v>221</v>
      </c>
      <c r="DP1" s="24" t="s">
        <v>297</v>
      </c>
      <c r="DQ1" s="24" t="s">
        <v>98</v>
      </c>
      <c r="DR1" s="24" t="s">
        <v>298</v>
      </c>
      <c r="DS1" s="24" t="s">
        <v>100</v>
      </c>
      <c r="DT1" s="24" t="s">
        <v>299</v>
      </c>
      <c r="DU1" s="24" t="s">
        <v>225</v>
      </c>
      <c r="DV1" s="24" t="s">
        <v>102</v>
      </c>
      <c r="DW1" s="24" t="s">
        <v>300</v>
      </c>
      <c r="DX1" s="24" t="s">
        <v>102</v>
      </c>
      <c r="DY1" s="24" t="s">
        <v>301</v>
      </c>
      <c r="DZ1" s="24" t="s">
        <v>102</v>
      </c>
      <c r="EA1" s="24" t="s">
        <v>103</v>
      </c>
      <c r="EB1" s="24" t="s">
        <v>104</v>
      </c>
      <c r="EC1" s="24" t="s">
        <v>232</v>
      </c>
      <c r="ED1" s="24" t="s">
        <v>233</v>
      </c>
      <c r="EE1" s="24" t="s">
        <v>302</v>
      </c>
      <c r="EF1" s="24" t="s">
        <v>235</v>
      </c>
      <c r="EG1" s="24" t="s">
        <v>105</v>
      </c>
      <c r="EH1" s="24" t="s">
        <v>106</v>
      </c>
      <c r="EI1" s="24" t="s">
        <v>107</v>
      </c>
      <c r="EJ1" s="24" t="s">
        <v>108</v>
      </c>
      <c r="EK1" s="24" t="s">
        <v>303</v>
      </c>
      <c r="EL1" s="24" t="s">
        <v>304</v>
      </c>
      <c r="EM1" s="24" t="s">
        <v>305</v>
      </c>
      <c r="EN1" s="24" t="s">
        <v>306</v>
      </c>
      <c r="EO1" s="24" t="s">
        <v>307</v>
      </c>
      <c r="EP1" s="24" t="s">
        <v>308</v>
      </c>
      <c r="EQ1" s="24" t="s">
        <v>309</v>
      </c>
      <c r="ER1" s="24" t="s">
        <v>109</v>
      </c>
      <c r="ES1" s="24" t="s">
        <v>110</v>
      </c>
      <c r="ET1" s="24" t="s">
        <v>111</v>
      </c>
      <c r="EU1" s="24" t="s">
        <v>247</v>
      </c>
      <c r="EV1" s="24" t="s">
        <v>249</v>
      </c>
      <c r="EW1" s="24" t="s">
        <v>250</v>
      </c>
      <c r="EX1" s="24" t="s">
        <v>251</v>
      </c>
      <c r="EY1" s="24" t="s">
        <v>112</v>
      </c>
      <c r="EZ1" s="24" t="s">
        <v>310</v>
      </c>
      <c r="FA1" s="24" t="s">
        <v>114</v>
      </c>
      <c r="FB1" s="24" t="s">
        <v>310</v>
      </c>
      <c r="FC1" s="24" t="s">
        <v>253</v>
      </c>
      <c r="FD1" s="24" t="s">
        <v>255</v>
      </c>
      <c r="FE1" s="24" t="s">
        <v>310</v>
      </c>
      <c r="FF1" s="24" t="s">
        <v>256</v>
      </c>
      <c r="FG1" s="24" t="s">
        <v>113</v>
      </c>
      <c r="FH1" s="24" t="s">
        <v>311</v>
      </c>
      <c r="FI1" s="24" t="s">
        <v>258</v>
      </c>
      <c r="FJ1" s="24" t="s">
        <v>312</v>
      </c>
      <c r="FK1" s="24" t="s">
        <v>261</v>
      </c>
      <c r="FL1" s="24" t="s">
        <v>262</v>
      </c>
    </row>
    <row r="2" spans="1:168" x14ac:dyDescent="0.2">
      <c r="A2" s="25"/>
      <c r="B2" s="26" t="s">
        <v>150</v>
      </c>
      <c r="C2" s="26" t="s">
        <v>150</v>
      </c>
      <c r="D2" s="26" t="s">
        <v>150</v>
      </c>
      <c r="E2" s="26" t="s">
        <v>154</v>
      </c>
      <c r="F2" s="26" t="s">
        <v>150</v>
      </c>
      <c r="G2" s="23" t="s">
        <v>154</v>
      </c>
      <c r="H2" s="26" t="s">
        <v>158</v>
      </c>
      <c r="I2" s="26" t="s">
        <v>150</v>
      </c>
      <c r="J2" s="26" t="s">
        <v>158</v>
      </c>
      <c r="K2" s="26" t="s">
        <v>150</v>
      </c>
      <c r="L2" s="26" t="s">
        <v>158</v>
      </c>
      <c r="M2" s="26" t="s">
        <v>150</v>
      </c>
      <c r="N2" s="26" t="s">
        <v>158</v>
      </c>
      <c r="O2" s="26" t="s">
        <v>150</v>
      </c>
      <c r="P2" s="26" t="s">
        <v>158</v>
      </c>
      <c r="Q2" s="26" t="s">
        <v>150</v>
      </c>
      <c r="R2" s="26" t="s">
        <v>158</v>
      </c>
      <c r="S2" s="26" t="s">
        <v>150</v>
      </c>
      <c r="T2" s="26" t="s">
        <v>166</v>
      </c>
      <c r="U2" s="23" t="s">
        <v>154</v>
      </c>
      <c r="V2" s="26" t="s">
        <v>158</v>
      </c>
      <c r="W2" s="26" t="s">
        <v>169</v>
      </c>
      <c r="X2" s="23" t="s">
        <v>154</v>
      </c>
      <c r="Y2" s="26" t="s">
        <v>169</v>
      </c>
      <c r="Z2" s="23" t="s">
        <v>154</v>
      </c>
      <c r="AA2" s="26" t="s">
        <v>150</v>
      </c>
      <c r="AB2" s="23" t="s">
        <v>154</v>
      </c>
      <c r="AC2" s="26" t="s">
        <v>150</v>
      </c>
      <c r="AD2" s="23" t="s">
        <v>154</v>
      </c>
      <c r="AE2" s="27" t="s">
        <v>313</v>
      </c>
      <c r="AF2" s="24" t="s">
        <v>154</v>
      </c>
      <c r="AG2" s="27" t="s">
        <v>158</v>
      </c>
      <c r="AH2" s="26" t="s">
        <v>171</v>
      </c>
      <c r="AI2" s="26" t="s">
        <v>171</v>
      </c>
      <c r="AJ2" s="26" t="s">
        <v>171</v>
      </c>
      <c r="AK2" s="26" t="s">
        <v>171</v>
      </c>
      <c r="AL2" s="26" t="s">
        <v>171</v>
      </c>
      <c r="AM2" s="26" t="s">
        <v>171</v>
      </c>
      <c r="AN2" s="26" t="s">
        <v>171</v>
      </c>
      <c r="AO2" s="26" t="s">
        <v>171</v>
      </c>
      <c r="AP2" s="26" t="s">
        <v>171</v>
      </c>
      <c r="AQ2" s="26" t="s">
        <v>171</v>
      </c>
      <c r="AR2" s="26" t="s">
        <v>171</v>
      </c>
      <c r="AS2" s="26" t="s">
        <v>171</v>
      </c>
      <c r="AT2" s="26" t="s">
        <v>171</v>
      </c>
      <c r="AU2" s="26" t="s">
        <v>171</v>
      </c>
      <c r="AV2" s="26" t="s">
        <v>171</v>
      </c>
      <c r="AW2" s="26" t="s">
        <v>171</v>
      </c>
      <c r="AX2" s="26" t="s">
        <v>150</v>
      </c>
      <c r="AY2" s="26" t="s">
        <v>150</v>
      </c>
      <c r="AZ2" s="23" t="s">
        <v>154</v>
      </c>
      <c r="BA2" s="26" t="s">
        <v>313</v>
      </c>
      <c r="BB2" s="23" t="s">
        <v>154</v>
      </c>
      <c r="BC2" s="26" t="s">
        <v>313</v>
      </c>
      <c r="BD2" s="23" t="s">
        <v>154</v>
      </c>
      <c r="BE2" s="26" t="s">
        <v>313</v>
      </c>
      <c r="BF2" s="23" t="s">
        <v>154</v>
      </c>
      <c r="BG2" s="26" t="s">
        <v>313</v>
      </c>
      <c r="BH2" s="23" t="s">
        <v>154</v>
      </c>
      <c r="BI2" s="26" t="s">
        <v>191</v>
      </c>
      <c r="BJ2" s="23" t="s">
        <v>154</v>
      </c>
      <c r="BK2" s="26" t="s">
        <v>191</v>
      </c>
      <c r="BL2" s="23" t="s">
        <v>154</v>
      </c>
      <c r="BM2" s="26" t="s">
        <v>313</v>
      </c>
      <c r="BN2" s="23" t="s">
        <v>154</v>
      </c>
      <c r="BO2" s="26" t="s">
        <v>313</v>
      </c>
      <c r="BP2" s="23" t="s">
        <v>154</v>
      </c>
      <c r="BQ2" s="26" t="s">
        <v>166</v>
      </c>
      <c r="BR2" s="23" t="s">
        <v>154</v>
      </c>
      <c r="BS2" s="26" t="s">
        <v>191</v>
      </c>
      <c r="BT2" s="23" t="s">
        <v>154</v>
      </c>
      <c r="BU2" s="26" t="s">
        <v>191</v>
      </c>
      <c r="BV2" s="23" t="s">
        <v>154</v>
      </c>
      <c r="BW2" s="27" t="s">
        <v>191</v>
      </c>
      <c r="BX2" s="27" t="s">
        <v>150</v>
      </c>
      <c r="BY2" s="27" t="s">
        <v>150</v>
      </c>
      <c r="BZ2" s="26" t="s">
        <v>150</v>
      </c>
      <c r="CA2" s="23" t="s">
        <v>154</v>
      </c>
      <c r="CB2" s="26" t="s">
        <v>158</v>
      </c>
      <c r="CC2" s="26" t="s">
        <v>150</v>
      </c>
      <c r="CD2" s="23" t="s">
        <v>154</v>
      </c>
      <c r="CE2" s="26" t="s">
        <v>150</v>
      </c>
      <c r="CF2" s="23" t="s">
        <v>154</v>
      </c>
      <c r="CG2" s="26" t="s">
        <v>191</v>
      </c>
      <c r="CH2" s="23" t="s">
        <v>154</v>
      </c>
      <c r="CI2" s="26" t="s">
        <v>201</v>
      </c>
      <c r="CJ2" s="26" t="s">
        <v>158</v>
      </c>
      <c r="CK2" s="26" t="s">
        <v>158</v>
      </c>
      <c r="CL2" s="26" t="s">
        <v>118</v>
      </c>
      <c r="CM2" s="26" t="s">
        <v>158</v>
      </c>
      <c r="CN2" s="27" t="s">
        <v>150</v>
      </c>
      <c r="CO2" s="27" t="s">
        <v>150</v>
      </c>
      <c r="CP2" s="27" t="s">
        <v>150</v>
      </c>
      <c r="CQ2" s="27" t="s">
        <v>150</v>
      </c>
      <c r="CR2" s="27" t="s">
        <v>150</v>
      </c>
      <c r="CS2" s="27" t="s">
        <v>150</v>
      </c>
      <c r="CT2" s="26" t="s">
        <v>150</v>
      </c>
      <c r="CU2" s="23" t="s">
        <v>154</v>
      </c>
      <c r="CV2" s="26" t="s">
        <v>209</v>
      </c>
      <c r="CW2" s="23" t="s">
        <v>154</v>
      </c>
      <c r="CX2" s="26" t="s">
        <v>212</v>
      </c>
      <c r="CY2" s="26" t="s">
        <v>150</v>
      </c>
      <c r="CZ2" s="23" t="s">
        <v>154</v>
      </c>
      <c r="DA2" s="26" t="s">
        <v>209</v>
      </c>
      <c r="DB2" s="23" t="s">
        <v>154</v>
      </c>
      <c r="DC2" s="26" t="s">
        <v>212</v>
      </c>
      <c r="DD2" s="26" t="s">
        <v>150</v>
      </c>
      <c r="DE2" s="26" t="s">
        <v>150</v>
      </c>
      <c r="DF2" s="23" t="s">
        <v>154</v>
      </c>
      <c r="DG2" s="26" t="s">
        <v>150</v>
      </c>
      <c r="DH2" s="23" t="s">
        <v>154</v>
      </c>
      <c r="DI2" s="26" t="s">
        <v>209</v>
      </c>
      <c r="DJ2" s="23" t="s">
        <v>154</v>
      </c>
      <c r="DK2" s="26" t="s">
        <v>150</v>
      </c>
      <c r="DL2" s="26" t="s">
        <v>150</v>
      </c>
      <c r="DM2" s="26" t="s">
        <v>209</v>
      </c>
      <c r="DN2" s="23" t="s">
        <v>154</v>
      </c>
      <c r="DO2" s="26" t="s">
        <v>150</v>
      </c>
      <c r="DP2" s="27" t="s">
        <v>158</v>
      </c>
      <c r="DQ2" s="27" t="s">
        <v>150</v>
      </c>
      <c r="DR2" s="27" t="s">
        <v>158</v>
      </c>
      <c r="DS2" s="27" t="s">
        <v>150</v>
      </c>
      <c r="DT2" s="27" t="s">
        <v>158</v>
      </c>
      <c r="DU2" s="27" t="s">
        <v>226</v>
      </c>
      <c r="DV2" s="27" t="s">
        <v>150</v>
      </c>
      <c r="DW2" s="27" t="s">
        <v>158</v>
      </c>
      <c r="DX2" s="27" t="s">
        <v>150</v>
      </c>
      <c r="DY2" s="27" t="s">
        <v>158</v>
      </c>
      <c r="DZ2" s="27" t="s">
        <v>150</v>
      </c>
      <c r="EA2" s="27" t="s">
        <v>212</v>
      </c>
      <c r="EB2" s="27" t="s">
        <v>212</v>
      </c>
      <c r="EC2" s="27" t="s">
        <v>314</v>
      </c>
      <c r="ED2" s="27" t="s">
        <v>314</v>
      </c>
      <c r="EE2" s="27" t="s">
        <v>150</v>
      </c>
      <c r="EF2" s="27" t="s">
        <v>150</v>
      </c>
      <c r="EG2" s="27" t="s">
        <v>150</v>
      </c>
      <c r="EH2" s="27" t="s">
        <v>150</v>
      </c>
      <c r="EI2" s="27" t="s">
        <v>150</v>
      </c>
      <c r="EJ2" s="27" t="s">
        <v>209</v>
      </c>
      <c r="EK2" s="27" t="s">
        <v>209</v>
      </c>
      <c r="EL2" s="27" t="s">
        <v>209</v>
      </c>
      <c r="EM2" s="27" t="s">
        <v>209</v>
      </c>
      <c r="EN2" s="27" t="s">
        <v>209</v>
      </c>
      <c r="EO2" s="27" t="s">
        <v>209</v>
      </c>
      <c r="EP2" s="27" t="s">
        <v>209</v>
      </c>
      <c r="EQ2" s="27" t="s">
        <v>209</v>
      </c>
      <c r="ER2" s="27" t="s">
        <v>245</v>
      </c>
      <c r="ES2" s="27" t="s">
        <v>191</v>
      </c>
      <c r="ET2" s="27" t="s">
        <v>150</v>
      </c>
      <c r="EU2" s="27" t="s">
        <v>150</v>
      </c>
      <c r="EV2" s="27" t="s">
        <v>150</v>
      </c>
      <c r="EW2" s="27" t="s">
        <v>150</v>
      </c>
      <c r="EX2" s="27" t="s">
        <v>150</v>
      </c>
      <c r="EY2" s="27" t="s">
        <v>150</v>
      </c>
      <c r="EZ2" s="27" t="s">
        <v>150</v>
      </c>
      <c r="FA2" s="27" t="s">
        <v>150</v>
      </c>
      <c r="FB2" s="27" t="s">
        <v>150</v>
      </c>
      <c r="FC2" s="27" t="s">
        <v>150</v>
      </c>
      <c r="FD2" s="27" t="s">
        <v>150</v>
      </c>
      <c r="FE2" s="27" t="s">
        <v>150</v>
      </c>
      <c r="FF2" s="27" t="s">
        <v>150</v>
      </c>
      <c r="FG2" s="27" t="s">
        <v>150</v>
      </c>
      <c r="FH2" s="24" t="s">
        <v>154</v>
      </c>
      <c r="FI2" s="27" t="s">
        <v>150</v>
      </c>
      <c r="FJ2" s="24" t="s">
        <v>154</v>
      </c>
      <c r="FK2" s="27" t="s">
        <v>154</v>
      </c>
      <c r="FL2" s="27" t="s">
        <v>154</v>
      </c>
    </row>
    <row r="3" spans="1:168" x14ac:dyDescent="0.2">
      <c r="A3" s="42"/>
      <c r="B3" s="28" t="s">
        <v>315</v>
      </c>
      <c r="C3" s="28"/>
      <c r="D3" s="28" t="s">
        <v>316</v>
      </c>
      <c r="E3" s="28"/>
      <c r="F3" s="28" t="s">
        <v>317</v>
      </c>
      <c r="G3" s="23"/>
      <c r="H3" s="28" t="s">
        <v>318</v>
      </c>
      <c r="I3" s="28"/>
      <c r="J3" s="28" t="s">
        <v>319</v>
      </c>
      <c r="K3" s="28"/>
      <c r="L3" s="28" t="s">
        <v>320</v>
      </c>
      <c r="M3" s="28"/>
      <c r="N3" s="28" t="s">
        <v>321</v>
      </c>
      <c r="O3" s="28"/>
      <c r="P3" s="28" t="s">
        <v>322</v>
      </c>
      <c r="Q3" s="28"/>
      <c r="R3" s="28" t="s">
        <v>323</v>
      </c>
      <c r="S3" s="28"/>
      <c r="T3" s="28" t="s">
        <v>324</v>
      </c>
      <c r="U3" s="23"/>
      <c r="V3" s="28" t="s">
        <v>325</v>
      </c>
      <c r="W3" s="28" t="s">
        <v>326</v>
      </c>
      <c r="X3" s="23"/>
      <c r="Y3" s="28" t="s">
        <v>327</v>
      </c>
      <c r="Z3" s="23"/>
      <c r="AA3" s="28" t="s">
        <v>328</v>
      </c>
      <c r="AB3" s="23"/>
      <c r="AC3" s="28" t="s">
        <v>329</v>
      </c>
      <c r="AD3" s="23"/>
      <c r="AE3" s="29" t="s">
        <v>330</v>
      </c>
      <c r="AF3" s="24"/>
      <c r="AG3" s="29" t="s">
        <v>331</v>
      </c>
      <c r="AH3" s="28" t="s">
        <v>332</v>
      </c>
      <c r="AI3" s="28" t="s">
        <v>333</v>
      </c>
      <c r="AJ3" s="28" t="s">
        <v>334</v>
      </c>
      <c r="AK3" s="28" t="s">
        <v>335</v>
      </c>
      <c r="AL3" s="28" t="s">
        <v>336</v>
      </c>
      <c r="AM3" s="28" t="s">
        <v>337</v>
      </c>
      <c r="AN3" s="28" t="s">
        <v>338</v>
      </c>
      <c r="AO3" s="28" t="s">
        <v>339</v>
      </c>
      <c r="AP3" s="28" t="s">
        <v>340</v>
      </c>
      <c r="AQ3" s="28" t="s">
        <v>341</v>
      </c>
      <c r="AR3" s="28" t="s">
        <v>342</v>
      </c>
      <c r="AS3" s="28" t="s">
        <v>343</v>
      </c>
      <c r="AT3" s="28" t="s">
        <v>344</v>
      </c>
      <c r="AU3" s="28" t="s">
        <v>345</v>
      </c>
      <c r="AV3" s="28" t="s">
        <v>346</v>
      </c>
      <c r="AW3" s="28" t="s">
        <v>347</v>
      </c>
      <c r="AX3" s="28" t="s">
        <v>348</v>
      </c>
      <c r="AY3" s="28" t="s">
        <v>349</v>
      </c>
      <c r="AZ3" s="23"/>
      <c r="BA3" s="28" t="s">
        <v>350</v>
      </c>
      <c r="BB3" s="23"/>
      <c r="BC3" s="28" t="s">
        <v>351</v>
      </c>
      <c r="BD3" s="23"/>
      <c r="BE3" s="28" t="s">
        <v>352</v>
      </c>
      <c r="BF3" s="23"/>
      <c r="BG3" s="28" t="s">
        <v>353</v>
      </c>
      <c r="BH3" s="23"/>
      <c r="BI3" s="28" t="s">
        <v>354</v>
      </c>
      <c r="BJ3" s="23"/>
      <c r="BK3" s="28" t="s">
        <v>355</v>
      </c>
      <c r="BL3" s="23"/>
      <c r="BM3" s="28" t="s">
        <v>356</v>
      </c>
      <c r="BN3" s="23"/>
      <c r="BO3" s="28" t="s">
        <v>357</v>
      </c>
      <c r="BP3" s="23"/>
      <c r="BQ3" s="28" t="s">
        <v>358</v>
      </c>
      <c r="BR3" s="23"/>
      <c r="BS3" s="28" t="s">
        <v>359</v>
      </c>
      <c r="BT3" s="23"/>
      <c r="BU3" s="28" t="s">
        <v>360</v>
      </c>
      <c r="BV3" s="23"/>
      <c r="BW3" s="29" t="s">
        <v>361</v>
      </c>
      <c r="BX3" s="29" t="s">
        <v>362</v>
      </c>
      <c r="BY3" s="29" t="s">
        <v>363</v>
      </c>
      <c r="BZ3" s="28" t="s">
        <v>364</v>
      </c>
      <c r="CA3" s="23"/>
      <c r="CB3" s="28" t="s">
        <v>365</v>
      </c>
      <c r="CC3" s="28" t="s">
        <v>366</v>
      </c>
      <c r="CD3" s="23"/>
      <c r="CE3" s="28" t="s">
        <v>367</v>
      </c>
      <c r="CF3" s="23"/>
      <c r="CG3" s="28" t="s">
        <v>368</v>
      </c>
      <c r="CH3" s="23"/>
      <c r="CI3" s="28" t="s">
        <v>369</v>
      </c>
      <c r="CJ3" s="28" t="s">
        <v>370</v>
      </c>
      <c r="CK3" s="28" t="s">
        <v>371</v>
      </c>
      <c r="CL3" s="28" t="s">
        <v>372</v>
      </c>
      <c r="CM3" s="28" t="s">
        <v>373</v>
      </c>
      <c r="CN3" s="29" t="s">
        <v>374</v>
      </c>
      <c r="CO3" s="29" t="s">
        <v>375</v>
      </c>
      <c r="CP3" s="29" t="s">
        <v>376</v>
      </c>
      <c r="CQ3" s="29" t="s">
        <v>377</v>
      </c>
      <c r="CR3" s="29" t="s">
        <v>378</v>
      </c>
      <c r="CS3" s="29" t="s">
        <v>379</v>
      </c>
      <c r="CT3" s="28" t="s">
        <v>380</v>
      </c>
      <c r="CU3" s="23"/>
      <c r="CV3" s="28" t="s">
        <v>381</v>
      </c>
      <c r="CW3" s="23"/>
      <c r="CX3" s="28" t="s">
        <v>382</v>
      </c>
      <c r="CY3" s="28" t="s">
        <v>383</v>
      </c>
      <c r="CZ3" s="23"/>
      <c r="DA3" s="28" t="s">
        <v>384</v>
      </c>
      <c r="DB3" s="23"/>
      <c r="DC3" s="28" t="s">
        <v>385</v>
      </c>
      <c r="DD3" s="28" t="s">
        <v>386</v>
      </c>
      <c r="DE3" s="28" t="s">
        <v>387</v>
      </c>
      <c r="DF3" s="23"/>
      <c r="DG3" s="28" t="s">
        <v>388</v>
      </c>
      <c r="DH3" s="23"/>
      <c r="DI3" s="28" t="s">
        <v>389</v>
      </c>
      <c r="DJ3" s="23"/>
      <c r="DK3" s="28" t="s">
        <v>390</v>
      </c>
      <c r="DL3" s="28" t="s">
        <v>391</v>
      </c>
      <c r="DM3" s="28" t="s">
        <v>392</v>
      </c>
      <c r="DN3" s="23"/>
      <c r="DO3" s="28" t="s">
        <v>393</v>
      </c>
      <c r="DP3" s="29" t="s">
        <v>394</v>
      </c>
      <c r="DQ3" s="29" t="s">
        <v>395</v>
      </c>
      <c r="DR3" s="29" t="s">
        <v>396</v>
      </c>
      <c r="DS3" s="29" t="s">
        <v>397</v>
      </c>
      <c r="DT3" s="29" t="s">
        <v>398</v>
      </c>
      <c r="DU3" s="29" t="s">
        <v>399</v>
      </c>
      <c r="DV3" s="29" t="s">
        <v>400</v>
      </c>
      <c r="DW3" s="29" t="s">
        <v>401</v>
      </c>
      <c r="DX3" s="29" t="s">
        <v>402</v>
      </c>
      <c r="DY3" s="29" t="s">
        <v>403</v>
      </c>
      <c r="DZ3" s="29" t="s">
        <v>404</v>
      </c>
      <c r="EA3" s="29" t="s">
        <v>405</v>
      </c>
      <c r="EB3" s="29" t="s">
        <v>406</v>
      </c>
      <c r="EC3" s="29" t="s">
        <v>407</v>
      </c>
      <c r="ED3" s="29" t="s">
        <v>408</v>
      </c>
      <c r="EE3" s="29" t="s">
        <v>409</v>
      </c>
      <c r="EF3" s="29" t="s">
        <v>410</v>
      </c>
      <c r="EG3" s="29" t="s">
        <v>411</v>
      </c>
      <c r="EH3" s="29" t="s">
        <v>412</v>
      </c>
      <c r="EI3" s="29" t="s">
        <v>413</v>
      </c>
      <c r="EJ3" s="29">
        <v>100</v>
      </c>
      <c r="EK3" s="29" t="s">
        <v>414</v>
      </c>
      <c r="EL3" s="29">
        <v>102</v>
      </c>
      <c r="EM3" s="29" t="s">
        <v>415</v>
      </c>
      <c r="EN3" s="29" t="s">
        <v>416</v>
      </c>
      <c r="EO3" s="29" t="s">
        <v>417</v>
      </c>
      <c r="EP3" s="29">
        <v>106</v>
      </c>
      <c r="EQ3" s="29" t="s">
        <v>418</v>
      </c>
      <c r="ER3" s="29" t="s">
        <v>419</v>
      </c>
      <c r="ES3" s="29" t="s">
        <v>420</v>
      </c>
      <c r="ET3" s="29" t="s">
        <v>421</v>
      </c>
      <c r="EU3" s="29">
        <v>111</v>
      </c>
      <c r="EV3" s="29" t="s">
        <v>422</v>
      </c>
      <c r="EW3" s="29" t="s">
        <v>423</v>
      </c>
      <c r="EX3" s="29">
        <v>114</v>
      </c>
      <c r="EY3" s="29">
        <v>115</v>
      </c>
      <c r="EZ3" s="29">
        <v>116</v>
      </c>
      <c r="FA3" s="29" t="s">
        <v>424</v>
      </c>
      <c r="FB3" s="29">
        <v>118</v>
      </c>
      <c r="FC3" s="29" t="s">
        <v>425</v>
      </c>
      <c r="FD3" s="29" t="s">
        <v>426</v>
      </c>
      <c r="FE3" s="29" t="s">
        <v>427</v>
      </c>
      <c r="FF3" s="29" t="s">
        <v>428</v>
      </c>
      <c r="FG3" s="29" t="s">
        <v>429</v>
      </c>
      <c r="FH3" s="24"/>
      <c r="FI3" s="29">
        <v>124</v>
      </c>
      <c r="FJ3" s="24"/>
      <c r="FK3" s="29" t="s">
        <v>430</v>
      </c>
      <c r="FL3" s="29" t="s">
        <v>431</v>
      </c>
    </row>
    <row r="4" spans="1:168" ht="30.75" customHeight="1" x14ac:dyDescent="0.2">
      <c r="A4" s="30" t="str">
        <f>MID(BCTonghop!A3,17,200)</f>
        <v/>
      </c>
      <c r="B4" s="31">
        <f>BCTonghop!D12</f>
        <v>0</v>
      </c>
      <c r="C4" s="31">
        <f>BCTonghop!D13</f>
        <v>0</v>
      </c>
      <c r="D4" s="31">
        <f>BCTonghop!D15</f>
        <v>0</v>
      </c>
      <c r="E4" s="21">
        <f>BCTonghop!D16</f>
        <v>0</v>
      </c>
      <c r="F4" s="31">
        <f>BCTonghop!D17</f>
        <v>0</v>
      </c>
      <c r="G4" s="21">
        <f>BCTonghop!D18</f>
        <v>0</v>
      </c>
      <c r="H4" s="31">
        <f>BCTonghop!D20</f>
        <v>0</v>
      </c>
      <c r="I4" s="31">
        <f>BCTonghop!D21</f>
        <v>0</v>
      </c>
      <c r="J4" s="31">
        <f>BCTonghop!D22</f>
        <v>0</v>
      </c>
      <c r="K4" s="31">
        <f>BCTonghop!D23</f>
        <v>0</v>
      </c>
      <c r="L4" s="31">
        <f>BCTonghop!D24</f>
        <v>0</v>
      </c>
      <c r="M4" s="31">
        <f>BCTonghop!D25</f>
        <v>0</v>
      </c>
      <c r="N4" s="31">
        <f>BCTonghop!D26</f>
        <v>0</v>
      </c>
      <c r="O4" s="31">
        <f>BCTonghop!D27</f>
        <v>0</v>
      </c>
      <c r="P4" s="31">
        <f>BCTonghop!D28</f>
        <v>0</v>
      </c>
      <c r="Q4" s="31">
        <f>BCTonghop!D29</f>
        <v>0</v>
      </c>
      <c r="R4" s="31">
        <f>BCTonghop!D30</f>
        <v>0</v>
      </c>
      <c r="S4" s="31">
        <f>BCTonghop!D31</f>
        <v>0</v>
      </c>
      <c r="T4" s="31">
        <f>BCTonghop!D32</f>
        <v>0</v>
      </c>
      <c r="U4" s="21">
        <f>BCTonghop!D33</f>
        <v>0</v>
      </c>
      <c r="V4" s="31">
        <f>BCTonghop!D34</f>
        <v>0</v>
      </c>
      <c r="W4" s="31">
        <f>BCTonghop!D36</f>
        <v>0</v>
      </c>
      <c r="X4" s="21">
        <f>BCTonghop!D37</f>
        <v>0</v>
      </c>
      <c r="Y4" s="31">
        <f>BCTonghop!D38</f>
        <v>0</v>
      </c>
      <c r="Z4" s="21">
        <v>39</v>
      </c>
      <c r="AA4" s="31">
        <f>BCTonghop!D41</f>
        <v>0</v>
      </c>
      <c r="AB4" s="21">
        <f>BCTonghop!D42</f>
        <v>0</v>
      </c>
      <c r="AC4" s="31">
        <f>BCTonghop!D43</f>
        <v>0</v>
      </c>
      <c r="AD4" s="21">
        <f>BCTonghop!D44</f>
        <v>0</v>
      </c>
      <c r="AE4" s="31">
        <f>BCTonghop!D45</f>
        <v>0</v>
      </c>
      <c r="AF4" s="21">
        <f>BCTonghop!D46</f>
        <v>0</v>
      </c>
      <c r="AG4" s="31">
        <f>BCTonghop!D47</f>
        <v>0</v>
      </c>
      <c r="AH4" s="31">
        <f>BCTonghop!D49</f>
        <v>0</v>
      </c>
      <c r="AI4" s="31">
        <f>BCTonghop!D51</f>
        <v>0</v>
      </c>
      <c r="AJ4" s="31">
        <f>BCTonghop!D52</f>
        <v>0</v>
      </c>
      <c r="AK4" s="31">
        <f>BCTonghop!D53</f>
        <v>0</v>
      </c>
      <c r="AL4" s="31">
        <f>BCTonghop!D55</f>
        <v>0</v>
      </c>
      <c r="AM4" s="31">
        <f>BCTonghop!D56</f>
        <v>0</v>
      </c>
      <c r="AN4" s="31">
        <f>BCTonghop!D57</f>
        <v>0</v>
      </c>
      <c r="AO4" s="31">
        <f>BCTonghop!D58</f>
        <v>0</v>
      </c>
      <c r="AP4" s="31">
        <f>BCTonghop!D60</f>
        <v>0</v>
      </c>
      <c r="AQ4" s="31">
        <f>BCTonghop!D62</f>
        <v>0</v>
      </c>
      <c r="AR4" s="31">
        <f>BCTonghop!D63</f>
        <v>0</v>
      </c>
      <c r="AS4" s="31">
        <f>BCTonghop!D64</f>
        <v>0</v>
      </c>
      <c r="AT4" s="31">
        <f>BCTonghop!D65</f>
        <v>0</v>
      </c>
      <c r="AU4" s="31">
        <f>BCTonghop!D67</f>
        <v>0</v>
      </c>
      <c r="AV4" s="31">
        <f>BCTonghop!D68</f>
        <v>0</v>
      </c>
      <c r="AW4" s="31">
        <f>BCTonghop!D69</f>
        <v>0</v>
      </c>
      <c r="AX4" s="31">
        <f>BCTonghop!D70</f>
        <v>0</v>
      </c>
      <c r="AY4" s="31">
        <f>BCTonghop!D71</f>
        <v>0</v>
      </c>
      <c r="AZ4" s="21">
        <f>BCTonghop!D72</f>
        <v>0</v>
      </c>
      <c r="BA4" s="31">
        <f>BCTonghop!D74</f>
        <v>0</v>
      </c>
      <c r="BB4" s="21">
        <f>BCTonghop!D75</f>
        <v>0</v>
      </c>
      <c r="BC4" s="31">
        <f>BCTonghop!D76</f>
        <v>0</v>
      </c>
      <c r="BD4" s="21">
        <f>BCTonghop!D77</f>
        <v>0</v>
      </c>
      <c r="BE4" s="31">
        <f>BCTonghop!D78</f>
        <v>0</v>
      </c>
      <c r="BF4" s="21">
        <f>BCTonghop!D79</f>
        <v>0</v>
      </c>
      <c r="BG4" s="31">
        <f>BCTonghop!D80</f>
        <v>0</v>
      </c>
      <c r="BH4" s="21">
        <f>BCTonghop!D81</f>
        <v>0</v>
      </c>
      <c r="BI4" s="31">
        <f>BCTonghop!D83</f>
        <v>0</v>
      </c>
      <c r="BJ4" s="21">
        <f>BCTonghop!D84</f>
        <v>0</v>
      </c>
      <c r="BK4" s="31">
        <f>BCTonghop!D85</f>
        <v>0</v>
      </c>
      <c r="BL4" s="21">
        <f>BCTonghop!D86</f>
        <v>0</v>
      </c>
      <c r="BM4" s="31">
        <f>BCTonghop!D87</f>
        <v>0</v>
      </c>
      <c r="BN4" s="21">
        <f>BCTonghop!D88</f>
        <v>0</v>
      </c>
      <c r="BO4" s="31">
        <f>BCTonghop!D89</f>
        <v>0</v>
      </c>
      <c r="BP4" s="21">
        <f>BCTonghop!D90</f>
        <v>0</v>
      </c>
      <c r="BQ4" s="31">
        <f>BCTonghop!D91</f>
        <v>0</v>
      </c>
      <c r="BR4" s="21">
        <f>BCTonghop!D92</f>
        <v>0</v>
      </c>
      <c r="BS4" s="31">
        <f>BCTonghop!D93</f>
        <v>0</v>
      </c>
      <c r="BT4" s="21">
        <f>BCTonghop!D94</f>
        <v>0</v>
      </c>
      <c r="BU4" s="31">
        <f>BCTonghop!D95</f>
        <v>0</v>
      </c>
      <c r="BV4" s="21">
        <f>BCTonghop!D96</f>
        <v>0</v>
      </c>
      <c r="BW4" s="31">
        <f>BCTonghop!D98</f>
        <v>0</v>
      </c>
      <c r="BX4" s="31">
        <f>BCTonghop!D99</f>
        <v>0</v>
      </c>
      <c r="BY4" s="31">
        <f>BCTonghop!D100</f>
        <v>0</v>
      </c>
      <c r="BZ4" s="31">
        <f>BCTonghop!D101</f>
        <v>0</v>
      </c>
      <c r="CA4" s="21">
        <f>BCTonghop!D102</f>
        <v>0</v>
      </c>
      <c r="CB4" s="31">
        <f>BCTonghop!D103</f>
        <v>0</v>
      </c>
      <c r="CC4" s="31">
        <f>BCTonghop!D104</f>
        <v>0</v>
      </c>
      <c r="CD4" s="21">
        <f>BCTonghop!D105</f>
        <v>0</v>
      </c>
      <c r="CE4" s="31">
        <f>BCTonghop!D106</f>
        <v>0</v>
      </c>
      <c r="CF4" s="21">
        <f>BCTonghop!D107</f>
        <v>0</v>
      </c>
      <c r="CG4" s="31">
        <f>BCTonghop!D110</f>
        <v>0</v>
      </c>
      <c r="CH4" s="21">
        <f>BCTonghop!D111</f>
        <v>0</v>
      </c>
      <c r="CI4" s="31">
        <f>BCTonghop!D112</f>
        <v>0</v>
      </c>
      <c r="CJ4" s="31">
        <f>BCTonghop!D113</f>
        <v>0</v>
      </c>
      <c r="CK4" s="31">
        <f>BCTonghop!D114</f>
        <v>0</v>
      </c>
      <c r="CL4" s="31">
        <f>BCTonghop!D116</f>
        <v>0</v>
      </c>
      <c r="CM4" s="31">
        <f>BCTonghop!D117</f>
        <v>0</v>
      </c>
      <c r="CN4" s="31">
        <f>BCTonghop!D119</f>
        <v>0</v>
      </c>
      <c r="CO4" s="31">
        <f>BCTonghop!D120</f>
        <v>0</v>
      </c>
      <c r="CP4" s="31">
        <f>BCTonghop!D121</f>
        <v>0</v>
      </c>
      <c r="CQ4" s="31">
        <f>BCTonghop!D122</f>
        <v>0</v>
      </c>
      <c r="CR4" s="31">
        <f>BCTonghop!D123</f>
        <v>0</v>
      </c>
      <c r="CS4" s="31">
        <f>BCTonghop!D124</f>
        <v>0</v>
      </c>
      <c r="CT4" s="31">
        <f>BCTonghop!D126</f>
        <v>0</v>
      </c>
      <c r="CU4" s="21">
        <f>BCTonghop!D127</f>
        <v>0</v>
      </c>
      <c r="CV4" s="31">
        <f>BCTonghop!D130</f>
        <v>0</v>
      </c>
      <c r="CW4" s="21">
        <f>BCTonghop!D131</f>
        <v>0</v>
      </c>
      <c r="CX4" s="31">
        <f>BCTonghop!D132</f>
        <v>0</v>
      </c>
      <c r="CY4" s="31">
        <f>BCTonghop!D133</f>
        <v>0</v>
      </c>
      <c r="CZ4" s="21">
        <f>BCTonghop!D134</f>
        <v>0</v>
      </c>
      <c r="DA4" s="31">
        <f>BCTonghop!D136</f>
        <v>0</v>
      </c>
      <c r="DB4" s="21">
        <f>BCTonghop!D137</f>
        <v>0</v>
      </c>
      <c r="DC4" s="31">
        <f>BCTonghop!D138</f>
        <v>0</v>
      </c>
      <c r="DD4" s="31">
        <f>BCTonghop!D139</f>
        <v>0</v>
      </c>
      <c r="DE4" s="31">
        <f>BCTonghop!D141</f>
        <v>0</v>
      </c>
      <c r="DF4" s="21">
        <f>BCTonghop!D142</f>
        <v>0</v>
      </c>
      <c r="DG4" s="31">
        <f>BCTonghop!D143</f>
        <v>0</v>
      </c>
      <c r="DH4" s="21">
        <f>BCTonghop!D144</f>
        <v>0</v>
      </c>
      <c r="DI4" s="31">
        <f>BCTonghop!D146</f>
        <v>0</v>
      </c>
      <c r="DJ4" s="21">
        <f>BCTonghop!D147</f>
        <v>0</v>
      </c>
      <c r="DK4" s="31">
        <f>BCTonghop!D148</f>
        <v>0</v>
      </c>
      <c r="DL4" s="31">
        <f>BCTonghop!D149</f>
        <v>0</v>
      </c>
      <c r="DM4" s="31">
        <f>BCTonghop!D151</f>
        <v>0</v>
      </c>
      <c r="DN4" s="21">
        <f>BCTonghop!D152</f>
        <v>0</v>
      </c>
      <c r="DO4" s="31">
        <f>BCTonghop!D153</f>
        <v>0</v>
      </c>
      <c r="DP4" s="31">
        <f>BCTonghop!D156</f>
        <v>0</v>
      </c>
      <c r="DQ4" s="31">
        <f>BCTonghop!D157</f>
        <v>0</v>
      </c>
      <c r="DR4" s="31">
        <f>BCTonghop!D159</f>
        <v>0</v>
      </c>
      <c r="DS4" s="31">
        <f>BCTonghop!D160</f>
        <v>0</v>
      </c>
      <c r="DT4" s="31">
        <f>BCTonghop!D162</f>
        <v>0</v>
      </c>
      <c r="DU4" s="31">
        <f>BCTonghop!D163</f>
        <v>0</v>
      </c>
      <c r="DV4" s="31">
        <f>BCTonghop!D164</f>
        <v>0</v>
      </c>
      <c r="DW4" s="31">
        <f>BCTonghop!D166</f>
        <v>0</v>
      </c>
      <c r="DX4" s="31">
        <f>BCTonghop!D167</f>
        <v>0</v>
      </c>
      <c r="DY4" s="31">
        <f>BCTonghop!D169</f>
        <v>0</v>
      </c>
      <c r="DZ4" s="31">
        <f>BCTonghop!D170</f>
        <v>0</v>
      </c>
      <c r="EA4" s="31">
        <f>BCTonghop!D172</f>
        <v>0</v>
      </c>
      <c r="EB4" s="31">
        <f>BCTonghop!D173</f>
        <v>0</v>
      </c>
      <c r="EC4" s="31">
        <f>BCTonghop!D176</f>
        <v>0</v>
      </c>
      <c r="ED4" s="31">
        <f>BCTonghop!D177</f>
        <v>0</v>
      </c>
      <c r="EE4" s="31">
        <f>BCTonghop!D179</f>
        <v>0</v>
      </c>
      <c r="EF4" s="31">
        <f>BCTonghop!D180</f>
        <v>0</v>
      </c>
      <c r="EG4" s="31">
        <f>BCTonghop!D181</f>
        <v>0</v>
      </c>
      <c r="EH4" s="31">
        <f>BCTonghop!D182</f>
        <v>0</v>
      </c>
      <c r="EI4" s="31">
        <f>BCTonghop!D183</f>
        <v>0</v>
      </c>
      <c r="EJ4" s="31">
        <f>BCTonghop!D185</f>
        <v>0</v>
      </c>
      <c r="EK4" s="31">
        <f>BCTonghop!D187</f>
        <v>0</v>
      </c>
      <c r="EL4" s="31">
        <f>BCTonghop!D188</f>
        <v>0</v>
      </c>
      <c r="EM4" s="31">
        <f>BCTonghop!D189</f>
        <v>0</v>
      </c>
      <c r="EN4" s="31">
        <f>BCTonghop!D190</f>
        <v>0</v>
      </c>
      <c r="EO4" s="31">
        <f>BCTonghop!D191</f>
        <v>0</v>
      </c>
      <c r="EP4" s="31">
        <f>BCTonghop!D192</f>
        <v>0</v>
      </c>
      <c r="EQ4" s="31">
        <f>BCTonghop!D193</f>
        <v>0</v>
      </c>
      <c r="ER4" s="31">
        <f>BCTonghop!D194</f>
        <v>0</v>
      </c>
      <c r="ES4" s="31">
        <f>BCTonghop!D195</f>
        <v>0</v>
      </c>
      <c r="ET4" s="31">
        <f>BCTonghop!D197</f>
        <v>0</v>
      </c>
      <c r="EU4" s="31">
        <f>BCTonghop!D198</f>
        <v>0</v>
      </c>
      <c r="EV4" s="31">
        <f>BCTonghop!D200</f>
        <v>0</v>
      </c>
      <c r="EW4" s="31">
        <f>BCTonghop!D201</f>
        <v>0</v>
      </c>
      <c r="EX4" s="31">
        <f>BCTonghop!D202</f>
        <v>0</v>
      </c>
      <c r="EY4" s="31">
        <f>BCTonghop!D203</f>
        <v>0</v>
      </c>
      <c r="EZ4" s="31">
        <f>BCTonghop!D204</f>
        <v>0</v>
      </c>
      <c r="FA4" s="31">
        <f>BCTonghop!D205</f>
        <v>0</v>
      </c>
      <c r="FB4" s="31">
        <f>BCTonghop!D206</f>
        <v>0</v>
      </c>
      <c r="FC4" s="31">
        <f>BCTonghop!D207</f>
        <v>0</v>
      </c>
      <c r="FD4" s="31">
        <f>BCTonghop!D209</f>
        <v>0</v>
      </c>
      <c r="FE4" s="31">
        <f>BCTonghop!D210</f>
        <v>0</v>
      </c>
      <c r="FF4" s="31">
        <f>BCTonghop!D211</f>
        <v>0</v>
      </c>
      <c r="FG4" s="31">
        <f>BCTonghop!D212</f>
        <v>0</v>
      </c>
      <c r="FH4" s="21">
        <f>BCTonghop!D213</f>
        <v>0</v>
      </c>
      <c r="FI4" s="31">
        <f>BCTonghop!D214</f>
        <v>0</v>
      </c>
      <c r="FJ4" s="21">
        <f>BCTonghop!D215</f>
        <v>0</v>
      </c>
      <c r="FK4" s="21">
        <f>BCTonghop!D217</f>
        <v>0</v>
      </c>
      <c r="FL4" s="21">
        <f>BCTonghop!D218</f>
        <v>0</v>
      </c>
    </row>
  </sheetData>
  <sheetProtection password="CA9C"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BCcoso</vt:lpstr>
      <vt:lpstr>BCTonghop</vt:lpstr>
      <vt:lpstr>CopyBCTonghop</vt:lpstr>
      <vt:lpstr>BCTonghop!Print_Area</vt:lpstr>
      <vt:lpstr>BCTonghop!Print_Titles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zizibibi</cp:lastModifiedBy>
  <cp:lastPrinted>2015-09-10T07:23:20Z</cp:lastPrinted>
  <dcterms:created xsi:type="dcterms:W3CDTF">2015-05-11T02:38:18Z</dcterms:created>
  <dcterms:modified xsi:type="dcterms:W3CDTF">2015-10-12T09:08:14Z</dcterms:modified>
</cp:coreProperties>
</file>